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5" yWindow="45" windowWidth="12030" windowHeight="3420" tabRatio="471" activeTab="1"/>
  </bookViews>
  <sheets>
    <sheet name="Resultat- o balansräkning" sheetId="73" r:id="rId1"/>
    <sheet name="Tilläggsupplysningar" sheetId="74" r:id="rId2"/>
    <sheet name="Blad2" sheetId="75" r:id="rId3"/>
  </sheets>
  <definedNames>
    <definedName name="\a" localSheetId="0">'Resultat- o balansräkning'!#REF!</definedName>
    <definedName name="\a">#REF!</definedName>
    <definedName name="\b" localSheetId="0">'Resultat- o balansräkning'!#REF!</definedName>
    <definedName name="\b">#REF!</definedName>
    <definedName name="_xlnm.Print_Area" localSheetId="0">'Resultat- o balansräkning'!$A$1:$H$135</definedName>
    <definedName name="_xlnm.Print_Titles" localSheetId="0">'Resultat- o balansräkning'!$1:$8</definedName>
  </definedNames>
  <calcPr calcId="145621"/>
</workbook>
</file>

<file path=xl/calcChain.xml><?xml version="1.0" encoding="utf-8"?>
<calcChain xmlns="http://schemas.openxmlformats.org/spreadsheetml/2006/main">
  <c r="C32" i="73" l="1"/>
  <c r="C48" i="74" l="1"/>
  <c r="C31" i="74"/>
  <c r="E66" i="74"/>
  <c r="E56" i="74"/>
  <c r="E48" i="74"/>
  <c r="E49" i="74" s="1"/>
  <c r="E37" i="74"/>
  <c r="E31" i="74"/>
  <c r="E32" i="74" s="1"/>
  <c r="E49" i="73"/>
  <c r="E47" i="73"/>
  <c r="C47" i="73"/>
  <c r="C17" i="73"/>
  <c r="E110" i="73"/>
  <c r="E114" i="73" s="1"/>
  <c r="C114" i="73"/>
  <c r="E106" i="73"/>
  <c r="C106" i="73"/>
  <c r="E99" i="73"/>
  <c r="E101" i="73" s="1"/>
  <c r="E116" i="73" s="1"/>
  <c r="C99" i="73"/>
  <c r="C101" i="73" s="1"/>
  <c r="E87" i="73"/>
  <c r="C87" i="73"/>
  <c r="E83" i="73"/>
  <c r="E89" i="73" s="1"/>
  <c r="E91" i="73" s="1"/>
  <c r="C83" i="73"/>
  <c r="E41" i="73"/>
  <c r="E32" i="73"/>
  <c r="E27" i="73"/>
  <c r="E26" i="73"/>
  <c r="E17" i="73"/>
  <c r="E20" i="73" s="1"/>
  <c r="E35" i="73" l="1"/>
  <c r="E37" i="73" s="1"/>
  <c r="E43" i="73" s="1"/>
  <c r="C116" i="73"/>
  <c r="C89" i="73"/>
  <c r="C91" i="73" s="1"/>
  <c r="E51" i="73"/>
  <c r="C20" i="73" l="1"/>
  <c r="C32" i="74" l="1"/>
  <c r="C41" i="73" l="1"/>
  <c r="C56" i="74" l="1"/>
  <c r="C66" i="74"/>
  <c r="C37" i="74"/>
  <c r="F123" i="73"/>
  <c r="C49" i="74" l="1"/>
  <c r="C35" i="73"/>
  <c r="C37" i="73" l="1"/>
  <c r="C43" i="73" s="1"/>
  <c r="C49" i="73" s="1"/>
  <c r="C51" i="73"/>
</calcChain>
</file>

<file path=xl/sharedStrings.xml><?xml version="1.0" encoding="utf-8"?>
<sst xmlns="http://schemas.openxmlformats.org/spreadsheetml/2006/main" count="129" uniqueCount="107">
  <si>
    <t>Eget kapital</t>
  </si>
  <si>
    <t xml:space="preserve"> </t>
  </si>
  <si>
    <t>Summa eget kapital</t>
  </si>
  <si>
    <t>Medlemsavgifter till distrikt  och förbund..</t>
  </si>
  <si>
    <t>Medlemsavgift till All-husets Föreningsråd</t>
  </si>
  <si>
    <t>Lotterier</t>
  </si>
  <si>
    <t>802431-6823</t>
  </si>
  <si>
    <t>Belopp i kr</t>
  </si>
  <si>
    <t>Not</t>
  </si>
  <si>
    <t>Rörelseintäkter</t>
  </si>
  <si>
    <t>Medlemsavgifter</t>
  </si>
  <si>
    <t>Kommunalt bidrag</t>
  </si>
  <si>
    <t>Annonser</t>
  </si>
  <si>
    <t>Summa rörelseintäkter</t>
  </si>
  <si>
    <t>Rörelsekostnader</t>
  </si>
  <si>
    <t>Lokalhyra Expeditionen</t>
  </si>
  <si>
    <t>Lokalhyra All-huset</t>
  </si>
  <si>
    <t>Medlemsvård</t>
  </si>
  <si>
    <t>Holmfastkören</t>
  </si>
  <si>
    <t>Summa rörelsekostnader</t>
  </si>
  <si>
    <t>Rörelseresultat</t>
  </si>
  <si>
    <t>Finansiella poster</t>
  </si>
  <si>
    <t>Summa finansiella poster</t>
  </si>
  <si>
    <t>Årets resultat</t>
  </si>
  <si>
    <t>Balansräkning</t>
  </si>
  <si>
    <t>Resultaträkning</t>
  </si>
  <si>
    <t>TILLGÅNGAR</t>
  </si>
  <si>
    <t>Omsättningstillgångar</t>
  </si>
  <si>
    <t>Kortfristiga fordringar</t>
  </si>
  <si>
    <t>Förutbetalda kosnader och upplupna intäkter</t>
  </si>
  <si>
    <t>Summa kortfristiga fordringar</t>
  </si>
  <si>
    <t>Kassa och bank</t>
  </si>
  <si>
    <t>Summa kassa och bank</t>
  </si>
  <si>
    <t>Summa omsättningstillgångar</t>
  </si>
  <si>
    <t>SUMMA TILLGÅNGAR</t>
  </si>
  <si>
    <t>EGET KAPITAL OCH SKULDER</t>
  </si>
  <si>
    <t>Balanserat resultat</t>
  </si>
  <si>
    <t>Summa fritt eget kapital</t>
  </si>
  <si>
    <t>Kortfristiga skulder</t>
  </si>
  <si>
    <t>Övriga skulder</t>
  </si>
  <si>
    <t>Summa kortfristiga skulder</t>
  </si>
  <si>
    <t>SUMMA EGET KAPITAL OCH SKULDER</t>
  </si>
  <si>
    <t>Redovisningsprinciper</t>
  </si>
  <si>
    <t xml:space="preserve">Värderingsprinciper </t>
  </si>
  <si>
    <t>Not 1   Medlemsavgifter</t>
  </si>
  <si>
    <t>Not 2   Kommunalt bidrag</t>
  </si>
  <si>
    <t>Not 3   Föreningsaktiviteter (deltagaravgifter)</t>
  </si>
  <si>
    <t>Övriga föreningsaktiviteter</t>
  </si>
  <si>
    <t>Fordringar har upptagits till de belopp varmed de beräknas inflyta</t>
  </si>
  <si>
    <t xml:space="preserve">Not 6   Föreningsaktiviteter </t>
  </si>
  <si>
    <t xml:space="preserve">Kostnadsersättningar </t>
  </si>
  <si>
    <t>Belopp vid årets början</t>
  </si>
  <si>
    <t>Belopp vid årets slut</t>
  </si>
  <si>
    <t>Not 4   Styrelsen</t>
  </si>
  <si>
    <t>Not 5   Medlemsavgifter till distrikt och förbund</t>
  </si>
  <si>
    <t>Totalt</t>
  </si>
  <si>
    <t>Upplysningar till balansräkningen</t>
  </si>
  <si>
    <t>Upplysningar till resultaträkning</t>
  </si>
  <si>
    <t>Styrelsen</t>
  </si>
  <si>
    <t>Leverantörsskulder</t>
  </si>
  <si>
    <t>Tilläggsupplysningar</t>
  </si>
  <si>
    <t>Tillgångar, avsättningar och skulder har värderats till anskaffningsvärden om inget annat anges.</t>
  </si>
  <si>
    <t>Årsredovisningen upprättas i enlighet med  BFNAR.</t>
  </si>
  <si>
    <t xml:space="preserve">Revisorspåteckning </t>
  </si>
  <si>
    <t>Revisor                                                                 Revisor</t>
  </si>
  <si>
    <t>Ivan Präntares Fond Särimner</t>
  </si>
  <si>
    <t>Månadsmöten</t>
  </si>
  <si>
    <t>Föreningsaktiviteter</t>
  </si>
  <si>
    <t>Föreningsaktiviteter, deltagaravgifter</t>
  </si>
  <si>
    <t xml:space="preserve">Ränteintäkter </t>
  </si>
  <si>
    <t>Administrativa kostnader</t>
  </si>
  <si>
    <t>Matrikel och program, tryckerikostnader</t>
  </si>
  <si>
    <t>Boule</t>
  </si>
  <si>
    <t>Gymnastik</t>
  </si>
  <si>
    <t xml:space="preserve">Övriga styrelsekostnader </t>
  </si>
  <si>
    <t>Det kommunala föreningsbidraget består av ett fast årligt grundbidrag på 10 000 kr, och ett aktivitetsbaserat</t>
  </si>
  <si>
    <r>
      <t xml:space="preserve">Till förmån för föreningen står Ivan Präntares Fond </t>
    </r>
    <r>
      <rPr>
        <i/>
        <sz val="11"/>
        <rFont val="Arial"/>
        <family val="2"/>
      </rPr>
      <t>Särimner</t>
    </r>
    <r>
      <rPr>
        <sz val="11"/>
        <rFont val="Arial"/>
        <family val="2"/>
      </rPr>
      <t xml:space="preserve"> bildad 2002. Fondens tillgångar baseras på en </t>
    </r>
  </si>
  <si>
    <t>Resultat efter finansiella poster</t>
  </si>
  <si>
    <t xml:space="preserve">Upplupna kostnader och förutbetalda intäkter </t>
  </si>
  <si>
    <t>Upplupna hyreskostnader</t>
  </si>
  <si>
    <t>Not 7   Eget Kapital</t>
  </si>
  <si>
    <t xml:space="preserve">Föreningsfester </t>
  </si>
  <si>
    <t>Föreningsfester</t>
  </si>
  <si>
    <t>Ivan Präntares Fons Särimner</t>
  </si>
  <si>
    <t>Medlemsavgiften till Sveriges Pensionärsförbund är 160 kr per medlem och år (fr o m 2019).</t>
  </si>
  <si>
    <t>Avsättningar</t>
  </si>
  <si>
    <t>Summa avsättningar</t>
  </si>
  <si>
    <t>Not 8 Avsättningar</t>
  </si>
  <si>
    <t>donation av intäkterna från försäljningen av Ivan Erikssons bok "Telgebor". Enligt fondens stadgar ska fonden</t>
  </si>
  <si>
    <t>ha en årlig utdelning till medlemmarna i SPF Seniorerna Holmfast, vilket har skett vid två tillfällen per år.</t>
  </si>
  <si>
    <t>2021-01-01-</t>
  </si>
  <si>
    <t xml:space="preserve">Årsvgiften är 300 kr för medlem från 2021 och 50 kr för vänmedlem. </t>
  </si>
  <si>
    <t>Medlemsavgiften till SPF Seniorerna Stockholmsdistriktet är 50 kr per medlem och år (fr o m 2021).</t>
  </si>
  <si>
    <t>Britt Conninger                                                     Gudrun Dahlström</t>
  </si>
  <si>
    <t xml:space="preserve">Kapitalet har under 2020 överförts från Fondstyrelsen till SPF Seniorerna Holmfast för framtida utdelning till </t>
  </si>
  <si>
    <t>december.</t>
  </si>
  <si>
    <t>2022-01-01-</t>
  </si>
  <si>
    <t>Extraordinära poster</t>
  </si>
  <si>
    <t>Extraordinära intäkter</t>
  </si>
  <si>
    <t>Summa etraordinära poster</t>
  </si>
  <si>
    <t>Resultat efter extraordinära poster</t>
  </si>
  <si>
    <t xml:space="preserve">Gymnastik </t>
  </si>
  <si>
    <t>Utdelning från SPF förbundet från föreningen Vantör som lagt ner föreningen under 2022</t>
  </si>
  <si>
    <t>Not 9 Extraordinära intäkter</t>
  </si>
  <si>
    <t>Vår revisionsberättelse har lämnats 2023-01-24</t>
  </si>
  <si>
    <t xml:space="preserve">medlemmarna. Under 2022 har utlottning av böcker skett på månadsmötet i september och presentkort i </t>
  </si>
  <si>
    <t>bidrag på 30 kr per medlem (deltagare). Beloppet är beräknat på medlemsantalet 201231 766 personer.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</si>
</sst>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r_-;\-* #,##0.00\ _k_r_-;_-* &quot;-&quot;??\ _k_r_-;_-@_-"/>
  </numFmts>
  <fonts count="17" x14ac:knownFonts="1">
    <font>
      <sz val="10"/>
      <name val="MS Sans Serif"/>
    </font>
    <font>
      <b/>
      <sz val="12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9">
    <xf numFmtId="0" fontId="0" fillId="0" borderId="0" xfId="0"/>
    <xf numFmtId="4" fontId="1" fillId="0" borderId="0" xfId="0" applyNumberFormat="1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left"/>
    </xf>
    <xf numFmtId="4" fontId="3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vertical="top" wrapText="1"/>
    </xf>
    <xf numFmtId="4" fontId="5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/>
    <xf numFmtId="0" fontId="5" fillId="0" borderId="0" xfId="0" applyFont="1"/>
    <xf numFmtId="14" fontId="5" fillId="0" borderId="0" xfId="0" applyNumberFormat="1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/>
    <xf numFmtId="4" fontId="5" fillId="0" borderId="4" xfId="0" applyNumberFormat="1" applyFont="1" applyFill="1" applyBorder="1" applyAlignment="1" applyProtection="1">
      <alignment horizontal="left"/>
    </xf>
    <xf numFmtId="4" fontId="5" fillId="0" borderId="4" xfId="0" applyNumberFormat="1" applyFont="1" applyFill="1" applyBorder="1" applyAlignment="1" applyProtection="1">
      <alignment horizontal="center"/>
    </xf>
    <xf numFmtId="4" fontId="6" fillId="0" borderId="2" xfId="0" applyNumberFormat="1" applyFont="1" applyFill="1" applyBorder="1" applyAlignment="1" applyProtection="1">
      <alignment horizontal="left"/>
    </xf>
    <xf numFmtId="4" fontId="4" fillId="0" borderId="2" xfId="0" applyNumberFormat="1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/>
    </xf>
    <xf numFmtId="4" fontId="8" fillId="0" borderId="0" xfId="0" applyNumberFormat="1" applyFont="1" applyFill="1" applyBorder="1" applyAlignment="1" applyProtection="1">
      <alignment horizontal="left"/>
    </xf>
    <xf numFmtId="4" fontId="5" fillId="0" borderId="2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right"/>
    </xf>
    <xf numFmtId="4" fontId="3" fillId="0" borderId="2" xfId="0" applyNumberFormat="1" applyFont="1" applyFill="1" applyBorder="1" applyAlignment="1" applyProtection="1">
      <alignment horizontal="left"/>
    </xf>
    <xf numFmtId="4" fontId="5" fillId="0" borderId="3" xfId="0" applyNumberFormat="1" applyFont="1" applyFill="1" applyBorder="1" applyAlignment="1" applyProtection="1">
      <alignment horizontal="left"/>
    </xf>
    <xf numFmtId="4" fontId="10" fillId="0" borderId="0" xfId="0" applyNumberFormat="1" applyFont="1" applyFill="1" applyBorder="1" applyAlignment="1" applyProtection="1">
      <alignment horizontal="left"/>
    </xf>
    <xf numFmtId="4" fontId="5" fillId="2" borderId="0" xfId="0" applyNumberFormat="1" applyFont="1" applyFill="1" applyBorder="1" applyAlignment="1" applyProtection="1">
      <alignment horizontal="left"/>
    </xf>
    <xf numFmtId="4" fontId="5" fillId="2" borderId="0" xfId="0" applyNumberFormat="1" applyFont="1" applyFill="1" applyBorder="1" applyAlignment="1" applyProtection="1">
      <alignment horizontal="right"/>
    </xf>
    <xf numFmtId="4" fontId="5" fillId="2" borderId="0" xfId="0" applyNumberFormat="1" applyFont="1" applyFill="1" applyBorder="1" applyAlignment="1" applyProtection="1">
      <alignment horizontal="center"/>
    </xf>
    <xf numFmtId="4" fontId="4" fillId="2" borderId="0" xfId="0" applyNumberFormat="1" applyFont="1" applyFill="1" applyBorder="1" applyAlignment="1" applyProtection="1">
      <alignment horizontal="left"/>
    </xf>
    <xf numFmtId="4" fontId="5" fillId="2" borderId="0" xfId="0" applyNumberFormat="1" applyFont="1" applyFill="1" applyBorder="1" applyAlignment="1" applyProtection="1"/>
    <xf numFmtId="4" fontId="8" fillId="2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center"/>
    </xf>
    <xf numFmtId="0" fontId="11" fillId="0" borderId="0" xfId="0" applyFont="1"/>
    <xf numFmtId="0" fontId="1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3" fontId="13" fillId="0" borderId="0" xfId="1" applyNumberFormat="1" applyFont="1" applyAlignment="1"/>
    <xf numFmtId="3" fontId="13" fillId="0" borderId="0" xfId="0" applyNumberFormat="1" applyFont="1"/>
    <xf numFmtId="3" fontId="11" fillId="0" borderId="0" xfId="1" applyNumberFormat="1" applyFont="1" applyAlignment="1"/>
    <xf numFmtId="3" fontId="11" fillId="0" borderId="0" xfId="0" applyNumberFormat="1" applyFont="1"/>
    <xf numFmtId="0" fontId="14" fillId="0" borderId="0" xfId="0" applyFont="1"/>
    <xf numFmtId="0" fontId="14" fillId="0" borderId="0" xfId="0" quotePrefix="1" applyFont="1"/>
    <xf numFmtId="3" fontId="4" fillId="0" borderId="2" xfId="0" applyNumberFormat="1" applyFont="1" applyFill="1" applyBorder="1" applyAlignment="1" applyProtection="1">
      <alignment horizontal="right"/>
    </xf>
    <xf numFmtId="14" fontId="13" fillId="0" borderId="0" xfId="0" applyNumberFormat="1" applyFont="1"/>
    <xf numFmtId="0" fontId="13" fillId="0" borderId="0" xfId="0" applyFont="1"/>
    <xf numFmtId="14" fontId="15" fillId="0" borderId="0" xfId="0" applyNumberFormat="1" applyFont="1" applyBorder="1"/>
    <xf numFmtId="0" fontId="15" fillId="0" borderId="0" xfId="0" applyFont="1" applyBorder="1"/>
    <xf numFmtId="3" fontId="4" fillId="0" borderId="0" xfId="0" applyNumberFormat="1" applyFont="1" applyFill="1" applyBorder="1" applyAlignment="1" applyProtection="1">
      <alignment horizontal="center"/>
    </xf>
    <xf numFmtId="4" fontId="5" fillId="0" borderId="2" xfId="0" applyNumberFormat="1" applyFont="1" applyFill="1" applyBorder="1" applyAlignment="1" applyProtection="1">
      <alignment horizontal="center"/>
    </xf>
    <xf numFmtId="4" fontId="4" fillId="0" borderId="4" xfId="0" applyNumberFormat="1" applyFont="1" applyFill="1" applyBorder="1" applyAlignment="1" applyProtection="1">
      <alignment horizontal="center"/>
    </xf>
    <xf numFmtId="14" fontId="4" fillId="0" borderId="4" xfId="0" applyNumberFormat="1" applyFont="1" applyFill="1" applyBorder="1" applyAlignment="1" applyProtection="1">
      <alignment horizontal="center"/>
    </xf>
    <xf numFmtId="14" fontId="4" fillId="0" borderId="2" xfId="0" applyNumberFormat="1" applyFont="1" applyFill="1" applyBorder="1" applyAlignment="1" applyProtection="1">
      <alignment horizontal="center"/>
    </xf>
    <xf numFmtId="14" fontId="4" fillId="0" borderId="3" xfId="0" applyNumberFormat="1" applyFont="1" applyFill="1" applyBorder="1" applyAlignment="1" applyProtection="1"/>
    <xf numFmtId="4" fontId="5" fillId="0" borderId="3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right"/>
    </xf>
    <xf numFmtId="3" fontId="8" fillId="0" borderId="1" xfId="0" applyNumberFormat="1" applyFont="1" applyFill="1" applyBorder="1" applyAlignment="1" applyProtection="1">
      <alignment horizontal="right"/>
    </xf>
    <xf numFmtId="3" fontId="5" fillId="0" borderId="1" xfId="0" applyNumberFormat="1" applyFont="1" applyFill="1" applyBorder="1" applyAlignment="1" applyProtection="1">
      <alignment horizontal="right"/>
    </xf>
    <xf numFmtId="0" fontId="13" fillId="2" borderId="0" xfId="0" applyFont="1" applyFill="1" applyAlignment="1">
      <alignment horizontal="center"/>
    </xf>
    <xf numFmtId="0" fontId="11" fillId="2" borderId="0" xfId="0" quotePrefix="1" applyFont="1" applyFill="1"/>
    <xf numFmtId="0" fontId="13" fillId="2" borderId="0" xfId="0" applyFont="1" applyFill="1"/>
    <xf numFmtId="3" fontId="5" fillId="2" borderId="1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4" fontId="4" fillId="2" borderId="0" xfId="0" applyNumberFormat="1" applyFont="1" applyFill="1" applyBorder="1" applyAlignment="1" applyProtection="1">
      <alignment horizontal="right"/>
    </xf>
    <xf numFmtId="3" fontId="4" fillId="0" borderId="0" xfId="1" applyNumberFormat="1" applyFont="1" applyAlignment="1"/>
    <xf numFmtId="3" fontId="4" fillId="0" borderId="0" xfId="0" applyNumberFormat="1" applyFont="1"/>
    <xf numFmtId="3" fontId="5" fillId="0" borderId="0" xfId="1" applyNumberFormat="1" applyFont="1" applyAlignment="1"/>
    <xf numFmtId="3" fontId="5" fillId="0" borderId="0" xfId="0" applyNumberFormat="1" applyFont="1"/>
    <xf numFmtId="49" fontId="5" fillId="0" borderId="0" xfId="0" applyNumberFormat="1" applyFont="1" applyFill="1" applyBorder="1" applyAlignment="1" applyProtection="1">
      <alignment horizontal="left"/>
    </xf>
    <xf numFmtId="0" fontId="1" fillId="0" borderId="0" xfId="0" applyFont="1"/>
    <xf numFmtId="0" fontId="5" fillId="2" borderId="0" xfId="0" applyFont="1" applyFill="1"/>
    <xf numFmtId="3" fontId="5" fillId="0" borderId="0" xfId="1" applyNumberFormat="1" applyFont="1" applyBorder="1" applyAlignment="1"/>
    <xf numFmtId="3" fontId="5" fillId="0" borderId="0" xfId="0" applyNumberFormat="1" applyFont="1" applyBorder="1"/>
    <xf numFmtId="3" fontId="5" fillId="0" borderId="5" xfId="0" applyNumberFormat="1" applyFont="1" applyBorder="1"/>
    <xf numFmtId="3" fontId="5" fillId="2" borderId="0" xfId="0" applyNumberFormat="1" applyFont="1" applyFill="1" applyBorder="1"/>
    <xf numFmtId="3" fontId="8" fillId="0" borderId="0" xfId="0" applyNumberFormat="1" applyFont="1" applyBorder="1"/>
    <xf numFmtId="3" fontId="5" fillId="2" borderId="0" xfId="0" applyNumberFormat="1" applyFont="1" applyFill="1"/>
    <xf numFmtId="3" fontId="5" fillId="2" borderId="0" xfId="1" applyNumberFormat="1" applyFont="1" applyFill="1" applyAlignment="1"/>
    <xf numFmtId="3" fontId="5" fillId="2" borderId="0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0" xfId="0" applyFont="1"/>
    <xf numFmtId="0" fontId="4" fillId="2" borderId="0" xfId="0" applyFont="1" applyFill="1"/>
    <xf numFmtId="4" fontId="7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/>
    <xf numFmtId="3" fontId="4" fillId="0" borderId="0" xfId="0" applyNumberFormat="1" applyFont="1" applyBorder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3275965</xdr:colOff>
      <xdr:row>3</xdr:row>
      <xdr:rowOff>57150</xdr:rowOff>
    </xdr:to>
    <xdr:pic>
      <xdr:nvPicPr>
        <xdr:cNvPr id="2" name="Bildobjekt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5965" cy="6191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3275965</xdr:colOff>
      <xdr:row>3</xdr:row>
      <xdr:rowOff>133350</xdr:rowOff>
    </xdr:to>
    <xdr:pic>
      <xdr:nvPicPr>
        <xdr:cNvPr id="2" name="Bildobjekt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5965" cy="6191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opLeftCell="A89" zoomScaleNormal="100" workbookViewId="0">
      <selection activeCell="C113" sqref="C113"/>
    </sheetView>
  </sheetViews>
  <sheetFormatPr defaultRowHeight="14.25" x14ac:dyDescent="0.2"/>
  <cols>
    <col min="1" max="1" width="53.85546875" style="5" bestFit="1" customWidth="1"/>
    <col min="2" max="2" width="12.140625" style="6" bestFit="1" customWidth="1"/>
    <col min="3" max="3" width="13" style="6" bestFit="1" customWidth="1"/>
    <col min="4" max="4" width="7.85546875" style="5" customWidth="1"/>
    <col min="5" max="5" width="13" style="6" bestFit="1" customWidth="1"/>
    <col min="6" max="6" width="1.7109375" style="6" customWidth="1"/>
    <col min="7" max="7" width="12.140625" style="6" bestFit="1" customWidth="1"/>
    <col min="8" max="8" width="1.7109375" style="6" customWidth="1"/>
    <col min="9" max="9" width="11.42578125" style="6" bestFit="1" customWidth="1"/>
    <col min="10" max="33" width="9.7109375" style="6" customWidth="1"/>
    <col min="34" max="16384" width="9.140625" style="6"/>
  </cols>
  <sheetData>
    <row r="1" spans="1:33" s="7" customFormat="1" ht="15" x14ac:dyDescent="0.2">
      <c r="A1" s="4"/>
      <c r="B1" s="5"/>
      <c r="C1" s="5"/>
      <c r="D1" s="5"/>
      <c r="E1" s="5"/>
      <c r="F1" s="6"/>
      <c r="G1" s="6"/>
      <c r="H1" s="6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7" customFormat="1" ht="15" x14ac:dyDescent="0.25">
      <c r="A2" s="2"/>
      <c r="B2" s="5"/>
      <c r="C2" s="5"/>
      <c r="D2" s="5"/>
      <c r="E2" s="5"/>
      <c r="F2" s="6"/>
      <c r="G2" s="6"/>
      <c r="H2" s="6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x14ac:dyDescent="0.2">
      <c r="A3" s="5"/>
      <c r="B3" s="5"/>
      <c r="C3" s="5"/>
      <c r="D3" s="5"/>
      <c r="E3" s="5"/>
      <c r="F3" s="6"/>
      <c r="G3" s="6"/>
      <c r="H3" s="6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7" customFormat="1" ht="15" x14ac:dyDescent="0.25">
      <c r="A4" s="8"/>
      <c r="B4" s="2"/>
      <c r="C4" s="5"/>
      <c r="D4" s="2"/>
      <c r="E4" s="5"/>
      <c r="F4" s="6"/>
      <c r="G4" s="6"/>
      <c r="H4" s="6"/>
      <c r="I4" s="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s="7" customFormat="1" ht="15" x14ac:dyDescent="0.25">
      <c r="A5" s="8" t="s">
        <v>6</v>
      </c>
      <c r="B5" s="2"/>
      <c r="C5" s="5"/>
      <c r="D5" s="2"/>
      <c r="E5" s="5"/>
      <c r="F5" s="6"/>
      <c r="G5" s="6"/>
      <c r="H5" s="6"/>
      <c r="I5" s="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s="7" customFormat="1" ht="15" x14ac:dyDescent="0.25">
      <c r="A6" s="8"/>
      <c r="B6" s="2"/>
      <c r="C6" s="5"/>
      <c r="D6" s="2"/>
      <c r="E6" s="5"/>
      <c r="F6" s="6"/>
      <c r="G6" s="6"/>
      <c r="H6" s="6"/>
      <c r="I6" s="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s="7" customFormat="1" ht="15" x14ac:dyDescent="0.25">
      <c r="A7" s="8"/>
      <c r="B7" s="2"/>
      <c r="C7" s="5"/>
      <c r="D7" s="2"/>
      <c r="E7" s="5"/>
      <c r="F7" s="6"/>
      <c r="G7" s="6"/>
      <c r="H7" s="6"/>
      <c r="I7" s="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s="7" customFormat="1" x14ac:dyDescent="0.2">
      <c r="A8" s="5"/>
      <c r="B8" s="5"/>
      <c r="C8" s="5"/>
      <c r="D8" s="5"/>
      <c r="E8" s="5"/>
      <c r="F8" s="6"/>
      <c r="G8" s="6"/>
      <c r="H8" s="6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7" customFormat="1" ht="18" x14ac:dyDescent="0.25">
      <c r="A9" s="3" t="s">
        <v>25</v>
      </c>
      <c r="B9" s="2"/>
      <c r="C9" s="5"/>
      <c r="D9" s="2"/>
      <c r="E9" s="5"/>
      <c r="F9" s="9"/>
      <c r="G9" s="6"/>
      <c r="H9" s="6"/>
      <c r="I9" s="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7" customFormat="1" ht="20.100000000000001" customHeight="1" x14ac:dyDescent="0.25">
      <c r="A10" s="10" t="s">
        <v>7</v>
      </c>
      <c r="B10" s="11" t="s">
        <v>8</v>
      </c>
      <c r="C10" s="53" t="s">
        <v>96</v>
      </c>
      <c r="D10" s="54"/>
      <c r="E10" s="53" t="s">
        <v>90</v>
      </c>
      <c r="F10" s="9"/>
      <c r="G10" s="6"/>
      <c r="H10" s="6"/>
      <c r="I10" s="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7" customFormat="1" ht="20.100000000000001" customHeight="1" thickBot="1" x14ac:dyDescent="0.3">
      <c r="A11" s="12"/>
      <c r="B11" s="13"/>
      <c r="C11" s="55">
        <v>44926</v>
      </c>
      <c r="D11" s="55"/>
      <c r="E11" s="55">
        <v>44561</v>
      </c>
      <c r="F11" s="6"/>
      <c r="G11" s="14"/>
      <c r="H11" s="6"/>
      <c r="I11" s="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7" customFormat="1" ht="15" x14ac:dyDescent="0.25">
      <c r="A12" s="5"/>
      <c r="B12" s="86"/>
      <c r="C12" s="86"/>
      <c r="D12" s="86"/>
      <c r="E12" s="86"/>
      <c r="F12" s="6"/>
      <c r="G12" s="15"/>
      <c r="H12" s="6"/>
      <c r="I12" s="1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s="7" customFormat="1" ht="15" x14ac:dyDescent="0.25">
      <c r="A13" s="2" t="s">
        <v>9</v>
      </c>
      <c r="B13" s="2"/>
      <c r="C13" s="5"/>
      <c r="D13" s="2"/>
      <c r="E13" s="5"/>
      <c r="F13" s="6"/>
      <c r="G13" s="2"/>
      <c r="H13" s="6"/>
      <c r="I13" s="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s="7" customFormat="1" x14ac:dyDescent="0.2">
      <c r="A14" s="16" t="s">
        <v>10</v>
      </c>
      <c r="B14" s="22">
        <v>1</v>
      </c>
      <c r="C14" s="59">
        <v>229360</v>
      </c>
      <c r="D14" s="16"/>
      <c r="E14" s="59">
        <v>265610</v>
      </c>
      <c r="F14" s="6"/>
      <c r="G14" s="1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7" customFormat="1" x14ac:dyDescent="0.2">
      <c r="A15" s="16" t="s">
        <v>11</v>
      </c>
      <c r="B15" s="22">
        <v>2</v>
      </c>
      <c r="C15" s="21">
        <v>32980</v>
      </c>
      <c r="D15" s="16"/>
      <c r="E15" s="21">
        <v>32860</v>
      </c>
      <c r="F15" s="6"/>
      <c r="G15" s="1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s="7" customFormat="1" x14ac:dyDescent="0.2">
      <c r="A16" s="16" t="s">
        <v>66</v>
      </c>
      <c r="B16" s="22"/>
      <c r="C16" s="21">
        <v>13600</v>
      </c>
      <c r="D16" s="16"/>
      <c r="E16" s="21">
        <v>0</v>
      </c>
      <c r="F16" s="6"/>
      <c r="G16" s="16"/>
      <c r="H16" s="6"/>
      <c r="I16" s="1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s="7" customFormat="1" x14ac:dyDescent="0.2">
      <c r="A17" s="16" t="s">
        <v>68</v>
      </c>
      <c r="B17" s="22">
        <v>3</v>
      </c>
      <c r="C17" s="59">
        <f>78410+30400-13600</f>
        <v>95210</v>
      </c>
      <c r="D17" s="16"/>
      <c r="E17" s="59">
        <f>43080+13620+160</f>
        <v>56860</v>
      </c>
      <c r="F17" s="6"/>
      <c r="G17" s="16"/>
      <c r="H17" s="6"/>
      <c r="I17" s="1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s="7" customFormat="1" x14ac:dyDescent="0.2">
      <c r="A18" s="16" t="s">
        <v>5</v>
      </c>
      <c r="B18" s="22"/>
      <c r="C18" s="21">
        <v>9540</v>
      </c>
      <c r="D18" s="16"/>
      <c r="E18" s="21">
        <v>0</v>
      </c>
      <c r="F18" s="6"/>
      <c r="G18" s="16"/>
      <c r="H18" s="6"/>
      <c r="I18" s="1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s="7" customFormat="1" x14ac:dyDescent="0.2">
      <c r="A19" s="16" t="s">
        <v>12</v>
      </c>
      <c r="B19" s="22"/>
      <c r="C19" s="61">
        <v>21500</v>
      </c>
      <c r="D19" s="16"/>
      <c r="E19" s="61">
        <v>9000</v>
      </c>
      <c r="F19" s="6"/>
      <c r="G19" s="16"/>
      <c r="H19" s="6"/>
      <c r="I19" s="1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s="7" customFormat="1" ht="15" x14ac:dyDescent="0.25">
      <c r="A20" s="2" t="s">
        <v>13</v>
      </c>
      <c r="B20" s="22"/>
      <c r="C20" s="33">
        <f>SUM(C14:C19)</f>
        <v>402190</v>
      </c>
      <c r="D20" s="16"/>
      <c r="E20" s="33">
        <f>SUM(E14:E19)</f>
        <v>364330</v>
      </c>
      <c r="F20" s="6"/>
      <c r="G20" s="16"/>
      <c r="H20" s="6"/>
      <c r="I20" s="1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s="7" customFormat="1" x14ac:dyDescent="0.2">
      <c r="A21" s="5"/>
      <c r="B21" s="22"/>
      <c r="C21" s="22"/>
      <c r="D21" s="5"/>
      <c r="E21" s="22"/>
      <c r="F21" s="6"/>
      <c r="G21" s="5"/>
      <c r="H21" s="6"/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s="7" customFormat="1" x14ac:dyDescent="0.2">
      <c r="A22" s="5"/>
      <c r="B22" s="22"/>
      <c r="C22" s="22"/>
      <c r="D22" s="5"/>
      <c r="E22" s="22"/>
      <c r="F22" s="6"/>
      <c r="G22" s="5"/>
      <c r="H22" s="6"/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s="7" customFormat="1" ht="15" x14ac:dyDescent="0.25">
      <c r="A23" s="2" t="s">
        <v>14</v>
      </c>
      <c r="B23" s="51"/>
      <c r="C23" s="22"/>
      <c r="D23" s="2"/>
      <c r="E23" s="22"/>
      <c r="F23" s="6"/>
      <c r="G23" s="2"/>
      <c r="H23" s="6"/>
      <c r="I23" s="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s="7" customFormat="1" x14ac:dyDescent="0.2">
      <c r="A24" s="16" t="s">
        <v>58</v>
      </c>
      <c r="B24" s="22">
        <v>4</v>
      </c>
      <c r="C24" s="21">
        <v>16953</v>
      </c>
      <c r="D24" s="16"/>
      <c r="E24" s="21">
        <v>9397</v>
      </c>
      <c r="F24" s="6"/>
      <c r="G24" s="16"/>
      <c r="H24" s="6"/>
      <c r="I24" s="1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s="7" customFormat="1" x14ac:dyDescent="0.2">
      <c r="A25" s="16" t="s">
        <v>3</v>
      </c>
      <c r="B25" s="22">
        <v>5</v>
      </c>
      <c r="C25" s="23">
        <v>158760</v>
      </c>
      <c r="D25" s="16"/>
      <c r="E25" s="23">
        <v>189320</v>
      </c>
      <c r="F25" s="6"/>
      <c r="G25" s="16"/>
      <c r="H25" s="6"/>
      <c r="I25" s="1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s="7" customFormat="1" x14ac:dyDescent="0.2">
      <c r="A26" s="16" t="s">
        <v>66</v>
      </c>
      <c r="B26" s="22"/>
      <c r="C26" s="21">
        <v>30976</v>
      </c>
      <c r="D26" s="16"/>
      <c r="E26" s="21">
        <f>9298+10150</f>
        <v>19448</v>
      </c>
      <c r="F26" s="6"/>
      <c r="G26" s="16"/>
      <c r="H26" s="6"/>
      <c r="I26" s="1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s="7" customFormat="1" x14ac:dyDescent="0.2">
      <c r="A27" s="16" t="s">
        <v>67</v>
      </c>
      <c r="B27" s="22">
        <v>6</v>
      </c>
      <c r="C27" s="59">
        <v>96960</v>
      </c>
      <c r="D27" s="16"/>
      <c r="E27" s="59">
        <f>64153-9298+11300</f>
        <v>66155</v>
      </c>
      <c r="F27" s="6"/>
      <c r="G27" s="16"/>
      <c r="H27" s="6"/>
      <c r="I27" s="1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s="7" customFormat="1" x14ac:dyDescent="0.2">
      <c r="A28" s="16" t="s">
        <v>5</v>
      </c>
      <c r="B28" s="22"/>
      <c r="C28" s="21">
        <v>5961</v>
      </c>
      <c r="D28" s="16"/>
      <c r="E28" s="21">
        <v>0</v>
      </c>
      <c r="F28" s="6"/>
      <c r="G28" s="16"/>
      <c r="H28" s="6"/>
      <c r="I28" s="1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s="7" customFormat="1" x14ac:dyDescent="0.2">
      <c r="A29" s="16" t="s">
        <v>15</v>
      </c>
      <c r="B29" s="22" t="s">
        <v>1</v>
      </c>
      <c r="C29" s="23">
        <v>22992</v>
      </c>
      <c r="D29" s="17" t="s">
        <v>1</v>
      </c>
      <c r="E29" s="23">
        <v>18468</v>
      </c>
      <c r="F29" s="6"/>
      <c r="G29" s="17"/>
      <c r="H29" s="6"/>
      <c r="I29" s="17" t="s">
        <v>1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x14ac:dyDescent="0.2">
      <c r="A30" s="16" t="s">
        <v>16</v>
      </c>
      <c r="B30" s="22"/>
      <c r="C30" s="23">
        <v>21100</v>
      </c>
      <c r="D30" s="16"/>
      <c r="E30" s="23">
        <v>11500</v>
      </c>
      <c r="G30" s="16"/>
      <c r="I30" s="16"/>
    </row>
    <row r="31" spans="1:33" x14ac:dyDescent="0.2">
      <c r="A31" s="16" t="s">
        <v>17</v>
      </c>
      <c r="B31" s="22" t="s">
        <v>1</v>
      </c>
      <c r="C31" s="21">
        <v>29944</v>
      </c>
      <c r="D31" s="16" t="s">
        <v>1</v>
      </c>
      <c r="E31" s="21">
        <v>3699</v>
      </c>
      <c r="G31" s="16"/>
      <c r="I31" s="16" t="s">
        <v>1</v>
      </c>
    </row>
    <row r="32" spans="1:33" x14ac:dyDescent="0.2">
      <c r="A32" s="16" t="s">
        <v>70</v>
      </c>
      <c r="B32" s="22"/>
      <c r="C32" s="21">
        <f>160271-22992-21200-29944-23177-16953</f>
        <v>46005</v>
      </c>
      <c r="D32" s="16"/>
      <c r="E32" s="21">
        <f>76854-18468-10400-3699-13992-9397-1100-1</f>
        <v>19797</v>
      </c>
      <c r="G32" s="16"/>
      <c r="I32" s="16"/>
    </row>
    <row r="33" spans="1:33" x14ac:dyDescent="0.2">
      <c r="A33" s="16" t="s">
        <v>71</v>
      </c>
      <c r="B33" s="22"/>
      <c r="C33" s="21">
        <v>23177</v>
      </c>
      <c r="D33" s="16"/>
      <c r="E33" s="21">
        <v>13992</v>
      </c>
      <c r="G33" s="16"/>
      <c r="I33" s="16"/>
    </row>
    <row r="34" spans="1:33" s="7" customFormat="1" x14ac:dyDescent="0.2">
      <c r="A34" s="16" t="s">
        <v>4</v>
      </c>
      <c r="B34" s="22" t="s">
        <v>1</v>
      </c>
      <c r="C34" s="61">
        <v>500</v>
      </c>
      <c r="D34" s="17" t="s">
        <v>1</v>
      </c>
      <c r="E34" s="61">
        <v>500</v>
      </c>
      <c r="F34" s="6"/>
      <c r="G34" s="17"/>
      <c r="H34" s="6"/>
      <c r="I34" s="17" t="s">
        <v>1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5" x14ac:dyDescent="0.25">
      <c r="A35" s="2" t="s">
        <v>19</v>
      </c>
      <c r="B35" s="22"/>
      <c r="C35" s="33">
        <f>SUM(C24:C34)</f>
        <v>453328</v>
      </c>
      <c r="D35" s="16"/>
      <c r="E35" s="33">
        <f>SUM(E24:E34)</f>
        <v>352276</v>
      </c>
      <c r="G35" s="16"/>
      <c r="I35" s="16"/>
    </row>
    <row r="36" spans="1:33" ht="15" x14ac:dyDescent="0.25">
      <c r="A36" s="2"/>
      <c r="B36" s="5"/>
      <c r="C36" s="21"/>
      <c r="D36" s="16"/>
      <c r="E36" s="21"/>
      <c r="G36" s="16"/>
      <c r="I36" s="16"/>
    </row>
    <row r="37" spans="1:33" ht="15" x14ac:dyDescent="0.25">
      <c r="A37" s="2" t="s">
        <v>20</v>
      </c>
      <c r="B37" s="5"/>
      <c r="C37" s="33">
        <f>SUM(C20-C35)</f>
        <v>-51138</v>
      </c>
      <c r="D37" s="17"/>
      <c r="E37" s="33">
        <f>SUM(E20-E35)</f>
        <v>12054</v>
      </c>
      <c r="G37" s="16"/>
      <c r="I37" s="16"/>
    </row>
    <row r="38" spans="1:33" ht="15" x14ac:dyDescent="0.25">
      <c r="A38" s="2"/>
      <c r="B38" s="5"/>
      <c r="C38" s="21"/>
      <c r="D38" s="16"/>
      <c r="E38" s="21"/>
      <c r="G38" s="16"/>
      <c r="I38" s="16"/>
    </row>
    <row r="39" spans="1:33" ht="15" x14ac:dyDescent="0.25">
      <c r="A39" s="2" t="s">
        <v>21</v>
      </c>
      <c r="B39" s="5"/>
      <c r="C39" s="21"/>
      <c r="D39" s="16"/>
      <c r="E39" s="21"/>
      <c r="G39" s="16"/>
      <c r="I39" s="16"/>
    </row>
    <row r="40" spans="1:33" x14ac:dyDescent="0.2">
      <c r="A40" s="16" t="s">
        <v>69</v>
      </c>
      <c r="B40" s="5"/>
      <c r="C40" s="61">
        <v>737</v>
      </c>
      <c r="D40" s="18"/>
      <c r="E40" s="61">
        <v>440</v>
      </c>
      <c r="G40" s="5"/>
      <c r="I40" s="5"/>
    </row>
    <row r="41" spans="1:33" ht="15" x14ac:dyDescent="0.25">
      <c r="A41" s="2" t="s">
        <v>22</v>
      </c>
      <c r="B41" s="14"/>
      <c r="C41" s="33">
        <f>SUM(C40)</f>
        <v>737</v>
      </c>
      <c r="D41" s="2"/>
      <c r="E41" s="33">
        <f>SUM(E40)</f>
        <v>440</v>
      </c>
      <c r="G41" s="2"/>
      <c r="I41" s="2"/>
    </row>
    <row r="42" spans="1:33" ht="15" x14ac:dyDescent="0.25">
      <c r="A42" s="2"/>
      <c r="B42" s="14"/>
      <c r="C42" s="21"/>
      <c r="D42" s="2"/>
      <c r="E42" s="21"/>
      <c r="G42" s="2"/>
      <c r="I42" s="2"/>
    </row>
    <row r="43" spans="1:33" ht="15" x14ac:dyDescent="0.25">
      <c r="A43" s="2" t="s">
        <v>77</v>
      </c>
      <c r="B43" s="14"/>
      <c r="C43" s="33">
        <f>SUM(C37+C41)</f>
        <v>-50401</v>
      </c>
      <c r="D43" s="33"/>
      <c r="E43" s="33">
        <f>SUM(E37+E41)</f>
        <v>12494</v>
      </c>
      <c r="G43" s="2"/>
      <c r="I43" s="2"/>
    </row>
    <row r="44" spans="1:33" ht="15" x14ac:dyDescent="0.25">
      <c r="A44" s="2"/>
      <c r="B44" s="14"/>
      <c r="C44" s="33"/>
      <c r="D44" s="33"/>
      <c r="E44" s="33"/>
      <c r="G44" s="2"/>
      <c r="I44" s="2"/>
    </row>
    <row r="45" spans="1:33" ht="15" x14ac:dyDescent="0.25">
      <c r="A45" s="2" t="s">
        <v>97</v>
      </c>
      <c r="B45" s="22">
        <v>9</v>
      </c>
      <c r="C45" s="33"/>
      <c r="D45" s="33"/>
      <c r="E45" s="33"/>
      <c r="G45" s="2"/>
      <c r="I45" s="2"/>
    </row>
    <row r="46" spans="1:33" ht="15" x14ac:dyDescent="0.25">
      <c r="A46" s="16" t="s">
        <v>98</v>
      </c>
      <c r="B46" s="22"/>
      <c r="C46" s="21">
        <v>1708</v>
      </c>
      <c r="D46" s="21"/>
      <c r="E46" s="21">
        <v>0</v>
      </c>
      <c r="G46" s="2"/>
      <c r="I46" s="2"/>
    </row>
    <row r="47" spans="1:33" ht="15" x14ac:dyDescent="0.25">
      <c r="A47" s="2" t="s">
        <v>99</v>
      </c>
      <c r="B47" s="14"/>
      <c r="C47" s="33">
        <f>SUM(C46)</f>
        <v>1708</v>
      </c>
      <c r="D47" s="33"/>
      <c r="E47" s="33">
        <f>SUM(E46)</f>
        <v>0</v>
      </c>
      <c r="G47" s="2"/>
      <c r="I47" s="2"/>
    </row>
    <row r="48" spans="1:33" ht="15" x14ac:dyDescent="0.25">
      <c r="A48" s="2"/>
      <c r="B48" s="14"/>
      <c r="C48" s="33"/>
      <c r="D48" s="33"/>
      <c r="E48" s="33"/>
      <c r="G48" s="2"/>
      <c r="I48" s="2"/>
    </row>
    <row r="49" spans="1:33" ht="15" x14ac:dyDescent="0.25">
      <c r="A49" s="2" t="s">
        <v>100</v>
      </c>
      <c r="B49" s="14"/>
      <c r="C49" s="33">
        <f>SUM(C43+C47)</f>
        <v>-48693</v>
      </c>
      <c r="D49" s="33"/>
      <c r="E49" s="33">
        <f>SUM(E43+E47)</f>
        <v>12494</v>
      </c>
      <c r="G49" s="2"/>
      <c r="I49" s="2"/>
    </row>
    <row r="50" spans="1:33" ht="15" x14ac:dyDescent="0.25">
      <c r="A50" s="2"/>
      <c r="B50" s="14"/>
      <c r="C50" s="33"/>
      <c r="D50" s="33"/>
      <c r="E50" s="33"/>
      <c r="G50" s="2"/>
      <c r="I50" s="2"/>
    </row>
    <row r="51" spans="1:33" ht="18.75" thickBot="1" x14ac:dyDescent="0.3">
      <c r="A51" s="24" t="s">
        <v>23</v>
      </c>
      <c r="B51" s="52"/>
      <c r="C51" s="46">
        <f>SUM(C20-C35+C41+C47)</f>
        <v>-48693</v>
      </c>
      <c r="D51" s="19"/>
      <c r="E51" s="46">
        <f>SUM(E20-E35+E40)</f>
        <v>12494</v>
      </c>
      <c r="G51" s="16"/>
      <c r="I51" s="16"/>
    </row>
    <row r="52" spans="1:33" x14ac:dyDescent="0.2">
      <c r="B52" s="5"/>
      <c r="C52" s="5"/>
      <c r="E52" s="5"/>
      <c r="G52" s="5"/>
      <c r="I52" s="5"/>
    </row>
    <row r="53" spans="1:33" x14ac:dyDescent="0.2">
      <c r="B53" s="5"/>
      <c r="C53" s="5"/>
      <c r="E53" s="5"/>
      <c r="G53" s="5"/>
      <c r="I53" s="5"/>
    </row>
    <row r="54" spans="1:33" s="7" customFormat="1" x14ac:dyDescent="0.2">
      <c r="A54" s="5"/>
      <c r="B54" s="6"/>
      <c r="C54" s="6"/>
      <c r="D54" s="5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7" customFormat="1" x14ac:dyDescent="0.2">
      <c r="A55" s="5"/>
      <c r="B55" s="6"/>
      <c r="C55" s="6"/>
      <c r="D55" s="5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7" customFormat="1" x14ac:dyDescent="0.2">
      <c r="A56" s="5"/>
      <c r="B56" s="6"/>
      <c r="C56" s="6"/>
      <c r="D56" s="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s="7" customFormat="1" x14ac:dyDescent="0.2">
      <c r="A57" s="5"/>
      <c r="B57" s="6"/>
      <c r="C57" s="6"/>
      <c r="D57" s="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s="7" customFormat="1" x14ac:dyDescent="0.2">
      <c r="A58" s="5"/>
      <c r="B58" s="6"/>
      <c r="C58" s="6"/>
      <c r="D58" s="5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s="7" customFormat="1" x14ac:dyDescent="0.2">
      <c r="A59" s="5"/>
      <c r="B59" s="6"/>
      <c r="C59" s="6"/>
      <c r="D59" s="5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s="7" customFormat="1" x14ac:dyDescent="0.2">
      <c r="A60" s="5"/>
      <c r="B60" s="6"/>
      <c r="C60" s="6"/>
      <c r="D60" s="5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s="7" customFormat="1" x14ac:dyDescent="0.2">
      <c r="A61" s="5"/>
      <c r="B61" s="6"/>
      <c r="C61" s="6"/>
      <c r="D61" s="5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s="7" customFormat="1" x14ac:dyDescent="0.2">
      <c r="A62" s="5"/>
      <c r="B62" s="6"/>
      <c r="C62" s="6"/>
      <c r="D62" s="5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s="7" customFormat="1" x14ac:dyDescent="0.2">
      <c r="A63" s="5"/>
      <c r="B63" s="6"/>
      <c r="C63" s="6"/>
      <c r="D63" s="5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s="7" customFormat="1" x14ac:dyDescent="0.2">
      <c r="A64" s="5"/>
      <c r="B64" s="6"/>
      <c r="C64" s="6"/>
      <c r="D64" s="5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s="7" customFormat="1" x14ac:dyDescent="0.2">
      <c r="A65" s="5"/>
      <c r="B65" s="6"/>
      <c r="C65" s="6"/>
      <c r="D65" s="5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s="7" customFormat="1" x14ac:dyDescent="0.2">
      <c r="A66" s="5"/>
      <c r="B66" s="6"/>
      <c r="C66" s="6"/>
      <c r="D66" s="5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s="7" customFormat="1" x14ac:dyDescent="0.2">
      <c r="A67" s="5"/>
      <c r="B67" s="6"/>
      <c r="C67" s="6"/>
      <c r="D67" s="5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s="7" customFormat="1" x14ac:dyDescent="0.2">
      <c r="A68" s="5"/>
      <c r="B68" s="6"/>
      <c r="C68" s="6"/>
      <c r="D68" s="5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s="7" customFormat="1" x14ac:dyDescent="0.2">
      <c r="A69" s="5"/>
      <c r="B69" s="6"/>
      <c r="C69" s="6"/>
      <c r="D69" s="5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s="7" customFormat="1" x14ac:dyDescent="0.2">
      <c r="A70" s="5"/>
      <c r="B70" s="6"/>
      <c r="C70" s="6"/>
      <c r="D70" s="5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s="7" customFormat="1" x14ac:dyDescent="0.2">
      <c r="A71" s="5"/>
      <c r="B71" s="6"/>
      <c r="C71" s="6"/>
      <c r="D71" s="5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s="7" customFormat="1" x14ac:dyDescent="0.2">
      <c r="A72" s="5"/>
      <c r="B72" s="6"/>
      <c r="C72" s="6"/>
      <c r="D72" s="5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s="7" customFormat="1" x14ac:dyDescent="0.2">
      <c r="A73" s="5"/>
      <c r="B73" s="6"/>
      <c r="C73" s="6"/>
      <c r="D73" s="5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18" x14ac:dyDescent="0.25">
      <c r="A74" s="20" t="s">
        <v>24</v>
      </c>
      <c r="B74" s="9"/>
      <c r="C74" s="31"/>
      <c r="D74" s="9"/>
      <c r="E74" s="31"/>
      <c r="G74" s="9"/>
      <c r="I74" s="5"/>
    </row>
    <row r="75" spans="1:33" ht="15" x14ac:dyDescent="0.25">
      <c r="A75" s="25" t="s">
        <v>7</v>
      </c>
      <c r="B75" s="57" t="s">
        <v>8</v>
      </c>
      <c r="C75" s="56">
        <v>44926</v>
      </c>
      <c r="D75" s="56"/>
      <c r="E75" s="56">
        <v>44561</v>
      </c>
      <c r="G75" s="2"/>
      <c r="I75" s="5"/>
    </row>
    <row r="76" spans="1:33" x14ac:dyDescent="0.2">
      <c r="B76" s="5"/>
      <c r="C76" s="5"/>
      <c r="E76" s="5"/>
      <c r="G76" s="5"/>
      <c r="I76" s="5"/>
    </row>
    <row r="77" spans="1:33" ht="15.75" x14ac:dyDescent="0.25">
      <c r="A77" s="1" t="s">
        <v>26</v>
      </c>
      <c r="B77" s="5"/>
      <c r="C77" s="5"/>
      <c r="E77" s="5"/>
      <c r="G77" s="5"/>
      <c r="I77" s="5"/>
    </row>
    <row r="78" spans="1:33" ht="15" x14ac:dyDescent="0.25">
      <c r="A78" s="2"/>
      <c r="B78" s="5"/>
      <c r="C78" s="5"/>
      <c r="E78" s="5"/>
      <c r="G78" s="5"/>
      <c r="I78" s="5"/>
    </row>
    <row r="79" spans="1:33" ht="15.75" x14ac:dyDescent="0.25">
      <c r="A79" s="1" t="s">
        <v>27</v>
      </c>
      <c r="B79" s="5"/>
      <c r="C79" s="21"/>
      <c r="E79" s="21"/>
      <c r="G79" s="5"/>
      <c r="I79" s="5"/>
    </row>
    <row r="80" spans="1:33" ht="15" x14ac:dyDescent="0.25">
      <c r="A80" s="2"/>
      <c r="B80" s="5"/>
      <c r="C80" s="21"/>
      <c r="E80" s="21"/>
      <c r="G80" s="5"/>
      <c r="I80" s="5"/>
    </row>
    <row r="81" spans="1:9" ht="15" x14ac:dyDescent="0.25">
      <c r="A81" s="2" t="s">
        <v>28</v>
      </c>
      <c r="B81" s="5"/>
      <c r="C81" s="21"/>
      <c r="E81" s="21"/>
      <c r="G81" s="5"/>
      <c r="I81" s="5"/>
    </row>
    <row r="82" spans="1:9" x14ac:dyDescent="0.2">
      <c r="A82" s="16" t="s">
        <v>29</v>
      </c>
      <c r="B82" s="5"/>
      <c r="C82" s="65">
        <v>2141</v>
      </c>
      <c r="D82" s="58"/>
      <c r="E82" s="65">
        <v>2141</v>
      </c>
      <c r="G82" s="5"/>
      <c r="I82" s="5"/>
    </row>
    <row r="83" spans="1:9" ht="15" x14ac:dyDescent="0.25">
      <c r="A83" s="2" t="s">
        <v>30</v>
      </c>
      <c r="B83" s="5"/>
      <c r="C83" s="33">
        <f>SUM(C82)</f>
        <v>2141</v>
      </c>
      <c r="D83" s="14"/>
      <c r="E83" s="33">
        <f>SUM(E82)</f>
        <v>2141</v>
      </c>
      <c r="G83" s="5"/>
      <c r="I83" s="5"/>
    </row>
    <row r="84" spans="1:9" ht="15" x14ac:dyDescent="0.25">
      <c r="A84" s="2"/>
      <c r="B84" s="5"/>
      <c r="C84" s="21"/>
      <c r="E84" s="21"/>
      <c r="G84" s="5"/>
      <c r="I84" s="5"/>
    </row>
    <row r="85" spans="1:9" ht="15" x14ac:dyDescent="0.25">
      <c r="A85" s="2" t="s">
        <v>31</v>
      </c>
      <c r="B85" s="5"/>
      <c r="C85" s="21"/>
      <c r="E85" s="21"/>
      <c r="G85" s="5"/>
      <c r="I85" s="5"/>
    </row>
    <row r="86" spans="1:9" x14ac:dyDescent="0.2">
      <c r="A86" s="16" t="s">
        <v>31</v>
      </c>
      <c r="B86" s="5"/>
      <c r="C86" s="60">
        <v>122260</v>
      </c>
      <c r="D86" s="58"/>
      <c r="E86" s="60">
        <v>176125</v>
      </c>
      <c r="G86" s="5"/>
      <c r="I86" s="5"/>
    </row>
    <row r="87" spans="1:9" ht="15" x14ac:dyDescent="0.25">
      <c r="A87" s="2" t="s">
        <v>32</v>
      </c>
      <c r="B87" s="16"/>
      <c r="C87" s="33">
        <f>SUM(C86)</f>
        <v>122260</v>
      </c>
      <c r="D87" s="16"/>
      <c r="E87" s="33">
        <f>SUM(E86)</f>
        <v>176125</v>
      </c>
      <c r="G87" s="5"/>
      <c r="I87" s="5"/>
    </row>
    <row r="88" spans="1:9" x14ac:dyDescent="0.2">
      <c r="A88" s="16"/>
      <c r="B88" s="16"/>
      <c r="C88" s="21"/>
      <c r="D88" s="16"/>
      <c r="E88" s="21"/>
      <c r="G88" s="5"/>
      <c r="I88" s="16"/>
    </row>
    <row r="89" spans="1:9" ht="15" x14ac:dyDescent="0.25">
      <c r="A89" s="2" t="s">
        <v>33</v>
      </c>
      <c r="B89" s="16"/>
      <c r="C89" s="33">
        <f>SUM(C83+C87)</f>
        <v>124401</v>
      </c>
      <c r="D89" s="17"/>
      <c r="E89" s="33">
        <f>SUM(E83+E87)</f>
        <v>178266</v>
      </c>
      <c r="G89" s="5"/>
      <c r="I89" s="16"/>
    </row>
    <row r="90" spans="1:9" x14ac:dyDescent="0.2">
      <c r="B90" s="5"/>
      <c r="C90" s="21"/>
      <c r="E90" s="21"/>
      <c r="G90" s="5"/>
      <c r="I90" s="5"/>
    </row>
    <row r="91" spans="1:9" ht="15.75" x14ac:dyDescent="0.25">
      <c r="A91" s="1" t="s">
        <v>34</v>
      </c>
      <c r="B91" s="5"/>
      <c r="C91" s="33">
        <f>SUM(C77+C89)</f>
        <v>124401</v>
      </c>
      <c r="E91" s="33">
        <f>SUM(E77+E89)</f>
        <v>178266</v>
      </c>
      <c r="G91" s="5"/>
      <c r="I91" s="5"/>
    </row>
    <row r="92" spans="1:9" ht="15.75" x14ac:dyDescent="0.25">
      <c r="A92" s="1"/>
      <c r="B92" s="5"/>
      <c r="C92" s="21"/>
      <c r="E92" s="21"/>
      <c r="G92" s="5"/>
      <c r="I92" s="5"/>
    </row>
    <row r="93" spans="1:9" ht="15.75" x14ac:dyDescent="0.25">
      <c r="A93" s="1"/>
      <c r="B93" s="5"/>
      <c r="C93" s="21"/>
      <c r="E93" s="21"/>
      <c r="G93" s="5"/>
      <c r="I93" s="5"/>
    </row>
    <row r="94" spans="1:9" ht="15.75" x14ac:dyDescent="0.25">
      <c r="A94" s="1" t="s">
        <v>35</v>
      </c>
      <c r="B94" s="5"/>
      <c r="C94" s="21"/>
      <c r="E94" s="21"/>
      <c r="G94" s="16"/>
      <c r="I94" s="5"/>
    </row>
    <row r="95" spans="1:9" ht="15.75" x14ac:dyDescent="0.25">
      <c r="A95" s="1"/>
      <c r="B95" s="5"/>
      <c r="C95" s="21"/>
      <c r="E95" s="21"/>
      <c r="G95" s="16"/>
      <c r="I95" s="5"/>
    </row>
    <row r="96" spans="1:9" ht="15" x14ac:dyDescent="0.25">
      <c r="A96" s="2" t="s">
        <v>0</v>
      </c>
      <c r="B96" s="22">
        <v>7</v>
      </c>
      <c r="C96" s="21"/>
      <c r="E96" s="21"/>
      <c r="G96" s="16"/>
      <c r="I96" s="5"/>
    </row>
    <row r="97" spans="1:9" x14ac:dyDescent="0.2">
      <c r="A97" s="16" t="s">
        <v>36</v>
      </c>
      <c r="B97" s="17" t="s">
        <v>1</v>
      </c>
      <c r="C97" s="21">
        <v>132014</v>
      </c>
      <c r="D97" s="17"/>
      <c r="E97" s="21">
        <v>119520</v>
      </c>
      <c r="G97" s="5"/>
      <c r="I97" s="5"/>
    </row>
    <row r="98" spans="1:9" x14ac:dyDescent="0.2">
      <c r="A98" s="27" t="s">
        <v>23</v>
      </c>
      <c r="B98" s="28"/>
      <c r="C98" s="65">
        <v>-48693</v>
      </c>
      <c r="D98" s="28"/>
      <c r="E98" s="65">
        <v>12494</v>
      </c>
      <c r="G98" s="5"/>
      <c r="I98" s="5"/>
    </row>
    <row r="99" spans="1:9" ht="15" x14ac:dyDescent="0.25">
      <c r="A99" s="30" t="s">
        <v>37</v>
      </c>
      <c r="B99" s="28"/>
      <c r="C99" s="66">
        <f>SUM(C97:C98)</f>
        <v>83321</v>
      </c>
      <c r="D99" s="28"/>
      <c r="E99" s="66">
        <f>SUM(E97:E98)</f>
        <v>132014</v>
      </c>
      <c r="G99" s="5"/>
      <c r="I99" s="5"/>
    </row>
    <row r="100" spans="1:9" x14ac:dyDescent="0.2">
      <c r="A100" s="27"/>
      <c r="B100" s="28"/>
      <c r="C100" s="59"/>
      <c r="D100" s="28"/>
      <c r="E100" s="59"/>
      <c r="G100" s="5"/>
      <c r="I100" s="5"/>
    </row>
    <row r="101" spans="1:9" ht="15" x14ac:dyDescent="0.25">
      <c r="A101" s="30" t="s">
        <v>2</v>
      </c>
      <c r="B101" s="28"/>
      <c r="C101" s="66">
        <f>+C99</f>
        <v>83321</v>
      </c>
      <c r="D101" s="67"/>
      <c r="E101" s="66">
        <f>+E99</f>
        <v>132014</v>
      </c>
      <c r="G101" s="5"/>
      <c r="I101" s="5"/>
    </row>
    <row r="102" spans="1:9" ht="15" x14ac:dyDescent="0.25">
      <c r="A102" s="30"/>
      <c r="B102" s="28"/>
      <c r="C102" s="66"/>
      <c r="D102" s="67"/>
      <c r="E102" s="66"/>
      <c r="G102" s="5"/>
      <c r="I102" s="5"/>
    </row>
    <row r="103" spans="1:9" ht="15" x14ac:dyDescent="0.25">
      <c r="A103" s="30" t="s">
        <v>85</v>
      </c>
      <c r="B103" s="82">
        <v>8</v>
      </c>
      <c r="C103" s="66"/>
      <c r="D103" s="67"/>
      <c r="E103" s="66"/>
      <c r="G103" s="5"/>
      <c r="I103" s="5"/>
    </row>
    <row r="104" spans="1:9" ht="15" x14ac:dyDescent="0.25">
      <c r="A104" s="27" t="s">
        <v>83</v>
      </c>
      <c r="B104" s="28"/>
      <c r="C104" s="65">
        <v>35125</v>
      </c>
      <c r="D104" s="67"/>
      <c r="E104" s="65">
        <v>39081</v>
      </c>
      <c r="G104" s="5"/>
      <c r="I104" s="5"/>
    </row>
    <row r="105" spans="1:9" ht="15" x14ac:dyDescent="0.25">
      <c r="A105" s="30"/>
      <c r="B105" s="28"/>
      <c r="C105" s="66"/>
      <c r="D105" s="67"/>
      <c r="E105" s="66"/>
      <c r="G105" s="5"/>
      <c r="I105" s="16"/>
    </row>
    <row r="106" spans="1:9" ht="15" x14ac:dyDescent="0.25">
      <c r="A106" s="30" t="s">
        <v>86</v>
      </c>
      <c r="B106" s="28"/>
      <c r="C106" s="66">
        <f>SUM(C104:C105)</f>
        <v>35125</v>
      </c>
      <c r="D106" s="67"/>
      <c r="E106" s="66">
        <f>SUM(E104:E105)</f>
        <v>39081</v>
      </c>
      <c r="G106" s="5"/>
      <c r="I106" s="16"/>
    </row>
    <row r="107" spans="1:9" ht="15" x14ac:dyDescent="0.25">
      <c r="A107" s="30"/>
      <c r="B107" s="28"/>
      <c r="C107" s="59"/>
      <c r="D107" s="28"/>
      <c r="E107" s="59"/>
      <c r="G107" s="5"/>
      <c r="I107" s="16"/>
    </row>
    <row r="108" spans="1:9" ht="15" x14ac:dyDescent="0.25">
      <c r="A108" s="2" t="s">
        <v>38</v>
      </c>
      <c r="B108" s="2"/>
      <c r="C108" s="21"/>
      <c r="D108" s="2"/>
      <c r="E108" s="21"/>
      <c r="G108" s="5"/>
      <c r="I108" s="16"/>
    </row>
    <row r="109" spans="1:9" hidden="1" x14ac:dyDescent="0.2">
      <c r="A109" s="16" t="s">
        <v>59</v>
      </c>
      <c r="B109" s="16"/>
      <c r="C109" s="59">
        <v>0</v>
      </c>
      <c r="D109" s="16"/>
      <c r="E109" s="59">
        <v>0</v>
      </c>
      <c r="G109" s="5"/>
      <c r="I109" s="16"/>
    </row>
    <row r="110" spans="1:9" x14ac:dyDescent="0.2">
      <c r="A110" s="16" t="s">
        <v>39</v>
      </c>
      <c r="B110" s="16"/>
      <c r="C110" s="21">
        <v>3276</v>
      </c>
      <c r="D110" s="16"/>
      <c r="E110" s="21">
        <f>1620+551</f>
        <v>2171</v>
      </c>
      <c r="G110" s="5"/>
      <c r="I110" s="16"/>
    </row>
    <row r="111" spans="1:9" x14ac:dyDescent="0.2">
      <c r="A111" s="16" t="s">
        <v>79</v>
      </c>
      <c r="B111" s="16"/>
      <c r="C111" s="21">
        <v>1200</v>
      </c>
      <c r="D111" s="16"/>
      <c r="E111" s="21">
        <v>0</v>
      </c>
      <c r="G111" s="5"/>
      <c r="I111" s="16"/>
    </row>
    <row r="112" spans="1:9" x14ac:dyDescent="0.2">
      <c r="A112" s="16" t="s">
        <v>78</v>
      </c>
      <c r="B112" s="16"/>
      <c r="C112" s="65">
        <v>1479</v>
      </c>
      <c r="D112" s="18"/>
      <c r="E112" s="65">
        <v>5000</v>
      </c>
      <c r="G112" s="5"/>
      <c r="I112" s="16"/>
    </row>
    <row r="113" spans="1:10" x14ac:dyDescent="0.2">
      <c r="A113" s="16"/>
      <c r="B113" s="16"/>
      <c r="C113" s="59"/>
      <c r="D113" s="18"/>
      <c r="E113" s="59"/>
      <c r="G113" s="5"/>
      <c r="I113" s="16"/>
    </row>
    <row r="114" spans="1:10" ht="15" x14ac:dyDescent="0.25">
      <c r="A114" s="2" t="s">
        <v>40</v>
      </c>
      <c r="B114" s="16"/>
      <c r="C114" s="33">
        <f>SUM(C109:C112)</f>
        <v>5955</v>
      </c>
      <c r="D114" s="2"/>
      <c r="E114" s="33">
        <f>SUM(E109:E112)</f>
        <v>7171</v>
      </c>
      <c r="G114" s="5"/>
      <c r="I114" s="16"/>
    </row>
    <row r="115" spans="1:10" ht="15" x14ac:dyDescent="0.25">
      <c r="A115" s="16"/>
      <c r="B115" s="16"/>
      <c r="C115" s="21"/>
      <c r="D115" s="16"/>
      <c r="E115" s="21"/>
      <c r="G115" s="2"/>
      <c r="H115" s="31"/>
      <c r="I115" s="30"/>
      <c r="J115" s="31"/>
    </row>
    <row r="116" spans="1:10" ht="15.75" x14ac:dyDescent="0.25">
      <c r="A116" s="1" t="s">
        <v>41</v>
      </c>
      <c r="B116" s="16"/>
      <c r="C116" s="33">
        <f>SUM(C101+C106+C114)</f>
        <v>124401</v>
      </c>
      <c r="D116" s="33"/>
      <c r="E116" s="33">
        <f>SUM(E101+E106+E114)</f>
        <v>178266</v>
      </c>
      <c r="G116" s="16"/>
      <c r="H116" s="31"/>
      <c r="I116" s="30"/>
      <c r="J116" s="31"/>
    </row>
    <row r="117" spans="1:10" x14ac:dyDescent="0.2">
      <c r="A117" s="16"/>
      <c r="B117" s="16"/>
      <c r="C117" s="21"/>
      <c r="D117" s="16"/>
      <c r="E117" s="21"/>
      <c r="G117" s="16"/>
      <c r="H117" s="31"/>
      <c r="I117" s="28"/>
      <c r="J117" s="31"/>
    </row>
    <row r="118" spans="1:10" x14ac:dyDescent="0.2">
      <c r="A118" s="16"/>
      <c r="B118" s="16"/>
      <c r="C118" s="21"/>
      <c r="D118" s="16"/>
      <c r="E118" s="21"/>
      <c r="G118" s="16"/>
      <c r="H118" s="31"/>
      <c r="I118" s="28"/>
      <c r="J118" s="31"/>
    </row>
    <row r="119" spans="1:10" ht="15" x14ac:dyDescent="0.25">
      <c r="A119" s="16"/>
      <c r="B119" s="16"/>
      <c r="C119" s="59"/>
      <c r="D119" s="18"/>
      <c r="E119" s="59"/>
      <c r="G119" s="16"/>
      <c r="H119" s="31"/>
      <c r="I119" s="30"/>
      <c r="J119" s="31"/>
    </row>
    <row r="120" spans="1:10" ht="15" x14ac:dyDescent="0.25">
      <c r="A120" s="16"/>
      <c r="B120" s="16"/>
      <c r="C120" s="59"/>
      <c r="D120" s="18"/>
      <c r="E120" s="59"/>
      <c r="G120" s="16"/>
      <c r="H120" s="31"/>
      <c r="I120" s="30"/>
      <c r="J120" s="31"/>
    </row>
    <row r="121" spans="1:10" ht="15" x14ac:dyDescent="0.25">
      <c r="A121" s="2"/>
      <c r="B121" s="16"/>
      <c r="C121" s="33"/>
      <c r="D121" s="2"/>
      <c r="E121" s="33"/>
      <c r="G121" s="16"/>
      <c r="H121" s="31"/>
      <c r="I121" s="29"/>
      <c r="J121" s="31"/>
    </row>
    <row r="122" spans="1:10" x14ac:dyDescent="0.2">
      <c r="A122" s="16"/>
      <c r="B122" s="16"/>
      <c r="C122" s="21"/>
      <c r="D122" s="16"/>
      <c r="E122" s="21"/>
      <c r="G122" s="16"/>
      <c r="H122" s="31"/>
      <c r="I122" s="28"/>
      <c r="J122" s="31"/>
    </row>
    <row r="123" spans="1:10" ht="15.75" x14ac:dyDescent="0.25">
      <c r="A123" s="1"/>
      <c r="B123" s="16"/>
      <c r="C123" s="33"/>
      <c r="D123" s="33"/>
      <c r="E123" s="33"/>
      <c r="F123" s="33">
        <f>SUM(F108+F121)</f>
        <v>0</v>
      </c>
      <c r="G123" s="16"/>
      <c r="H123" s="31"/>
      <c r="I123" s="28"/>
      <c r="J123" s="31"/>
    </row>
    <row r="124" spans="1:10" ht="15" x14ac:dyDescent="0.25">
      <c r="A124" s="30"/>
      <c r="B124" s="30"/>
      <c r="C124" s="29"/>
      <c r="D124" s="30"/>
      <c r="E124" s="29"/>
      <c r="F124" s="31"/>
      <c r="G124" s="30"/>
      <c r="H124" s="31"/>
      <c r="I124" s="28"/>
      <c r="J124" s="31"/>
    </row>
    <row r="125" spans="1:10" ht="15" x14ac:dyDescent="0.25">
      <c r="A125" s="27"/>
      <c r="B125" s="30"/>
      <c r="C125" s="29"/>
      <c r="D125" s="30"/>
      <c r="E125" s="29"/>
      <c r="F125" s="31"/>
      <c r="G125" s="30"/>
      <c r="H125" s="31"/>
      <c r="I125" s="28"/>
      <c r="J125" s="31"/>
    </row>
    <row r="126" spans="1:10" x14ac:dyDescent="0.2">
      <c r="A126" s="27"/>
      <c r="B126" s="28"/>
      <c r="C126" s="28"/>
      <c r="D126" s="28"/>
      <c r="E126" s="28"/>
      <c r="F126" s="31"/>
      <c r="G126" s="28"/>
      <c r="H126" s="31"/>
      <c r="I126" s="28"/>
      <c r="J126" s="31"/>
    </row>
    <row r="127" spans="1:10" x14ac:dyDescent="0.2">
      <c r="A127" s="27"/>
      <c r="B127" s="28"/>
      <c r="C127" s="28"/>
      <c r="D127" s="28"/>
      <c r="E127" s="28"/>
      <c r="F127" s="31"/>
      <c r="G127" s="28"/>
      <c r="H127" s="31"/>
      <c r="I127" s="28"/>
      <c r="J127" s="31"/>
    </row>
    <row r="128" spans="1:10" ht="15" x14ac:dyDescent="0.25">
      <c r="A128" s="32"/>
      <c r="B128" s="30"/>
      <c r="C128" s="29"/>
      <c r="D128" s="30"/>
      <c r="E128" s="29"/>
      <c r="F128" s="31"/>
      <c r="G128" s="30"/>
      <c r="H128" s="31"/>
      <c r="I128" s="30"/>
      <c r="J128" s="31"/>
    </row>
    <row r="129" spans="1:10" x14ac:dyDescent="0.2">
      <c r="A129" s="27"/>
      <c r="B129" s="28"/>
      <c r="C129" s="29"/>
      <c r="D129" s="28"/>
      <c r="E129" s="29"/>
      <c r="F129" s="31"/>
      <c r="G129" s="28"/>
      <c r="H129" s="31"/>
      <c r="I129" s="28"/>
      <c r="J129" s="31"/>
    </row>
    <row r="130" spans="1:10" x14ac:dyDescent="0.2">
      <c r="A130" s="27"/>
      <c r="B130" s="28"/>
      <c r="C130" s="28"/>
      <c r="D130" s="28"/>
      <c r="E130" s="28"/>
      <c r="F130" s="31"/>
      <c r="G130" s="28"/>
      <c r="H130" s="31"/>
      <c r="I130" s="28"/>
      <c r="J130" s="31"/>
    </row>
    <row r="131" spans="1:10" x14ac:dyDescent="0.2">
      <c r="A131" s="27"/>
      <c r="B131" s="27"/>
      <c r="C131" s="28"/>
      <c r="D131" s="27"/>
      <c r="E131" s="28"/>
      <c r="F131" s="31"/>
      <c r="G131" s="27"/>
      <c r="H131" s="31"/>
      <c r="I131" s="27"/>
      <c r="J131" s="31"/>
    </row>
    <row r="132" spans="1:10" x14ac:dyDescent="0.2">
      <c r="A132" s="27"/>
      <c r="B132" s="29"/>
      <c r="C132" s="28"/>
      <c r="D132" s="29"/>
      <c r="E132" s="28"/>
      <c r="F132" s="31"/>
      <c r="G132" s="29"/>
      <c r="H132" s="31"/>
      <c r="I132" s="29"/>
      <c r="J132" s="31"/>
    </row>
    <row r="133" spans="1:10" ht="46.5" hidden="1" customHeight="1" x14ac:dyDescent="0.2">
      <c r="A133" s="29"/>
      <c r="B133" s="29"/>
      <c r="C133" s="29"/>
      <c r="D133" s="29"/>
      <c r="E133" s="29"/>
      <c r="F133" s="31"/>
      <c r="G133" s="29"/>
      <c r="H133" s="31"/>
      <c r="I133" s="29"/>
      <c r="J133" s="31"/>
    </row>
    <row r="134" spans="1:10" hidden="1" x14ac:dyDescent="0.2">
      <c r="A134" s="27"/>
      <c r="B134" s="27"/>
      <c r="C134" s="28"/>
      <c r="D134" s="27"/>
      <c r="E134" s="28"/>
      <c r="F134" s="31"/>
      <c r="G134" s="27"/>
      <c r="H134" s="31"/>
      <c r="I134" s="27"/>
      <c r="J134" s="31"/>
    </row>
    <row r="135" spans="1:10" hidden="1" x14ac:dyDescent="0.2">
      <c r="A135" s="29"/>
      <c r="B135" s="29"/>
      <c r="C135" s="29"/>
      <c r="D135" s="29"/>
      <c r="E135" s="29"/>
      <c r="F135" s="31"/>
      <c r="G135" s="31"/>
      <c r="H135" s="31"/>
      <c r="I135" s="29"/>
      <c r="J135" s="31"/>
    </row>
    <row r="136" spans="1:10" x14ac:dyDescent="0.2">
      <c r="A136" s="29"/>
      <c r="B136" s="31"/>
      <c r="C136" s="31"/>
      <c r="D136" s="29"/>
      <c r="E136" s="31"/>
      <c r="F136" s="31"/>
      <c r="G136" s="31"/>
      <c r="H136" s="31"/>
      <c r="I136" s="31"/>
      <c r="J136" s="31"/>
    </row>
    <row r="137" spans="1:10" x14ac:dyDescent="0.2">
      <c r="A137" s="29"/>
      <c r="B137" s="31"/>
      <c r="C137" s="31"/>
      <c r="D137" s="29"/>
      <c r="E137" s="31"/>
      <c r="F137" s="31"/>
      <c r="G137" s="31"/>
      <c r="H137" s="31"/>
      <c r="I137" s="31"/>
      <c r="J137" s="31"/>
    </row>
    <row r="138" spans="1:10" x14ac:dyDescent="0.2">
      <c r="A138" s="29"/>
      <c r="B138" s="31"/>
      <c r="C138" s="31"/>
      <c r="D138" s="29"/>
      <c r="E138" s="31"/>
      <c r="F138" s="31"/>
      <c r="G138" s="31"/>
      <c r="H138" s="31"/>
      <c r="I138" s="31"/>
      <c r="J138" s="31"/>
    </row>
    <row r="140" spans="1:10" ht="18" x14ac:dyDescent="0.25">
      <c r="A140" s="26"/>
    </row>
    <row r="143" spans="1:10" ht="15.75" x14ac:dyDescent="0.25">
      <c r="A143" s="1"/>
    </row>
    <row r="144" spans="1:10" x14ac:dyDescent="0.2">
      <c r="A144" s="6"/>
      <c r="C144" s="5"/>
      <c r="E144" s="5"/>
    </row>
    <row r="146" spans="1:1" x14ac:dyDescent="0.2">
      <c r="A146" s="16"/>
    </row>
    <row r="147" spans="1:1" x14ac:dyDescent="0.2">
      <c r="A147" s="34"/>
    </row>
  </sheetData>
  <mergeCells count="2">
    <mergeCell ref="B12:C12"/>
    <mergeCell ref="D12:E12"/>
  </mergeCells>
  <pageMargins left="0.6692913385826772" right="0.19685039370078741" top="0.35433070866141736" bottom="0.19685039370078741" header="0.15748031496062992" footer="0.23622047244094491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36"/>
  <sheetViews>
    <sheetView tabSelected="1" topLeftCell="A40" workbookViewId="0">
      <selection activeCell="B54" sqref="B54"/>
    </sheetView>
  </sheetViews>
  <sheetFormatPr defaultRowHeight="12.75" x14ac:dyDescent="0.2"/>
  <cols>
    <col min="2" max="2" width="101" customWidth="1"/>
    <col min="3" max="3" width="18.28515625" bestFit="1" customWidth="1"/>
    <col min="4" max="4" width="5.5703125" customWidth="1"/>
    <col min="5" max="5" width="18.28515625" bestFit="1" customWidth="1"/>
    <col min="6" max="6" width="9.140625" customWidth="1"/>
  </cols>
  <sheetData>
    <row r="5" spans="2:6" ht="14.25" x14ac:dyDescent="0.2">
      <c r="B5" s="7" t="s">
        <v>6</v>
      </c>
    </row>
    <row r="7" spans="2:6" ht="15.75" x14ac:dyDescent="0.25">
      <c r="B7" s="1" t="s">
        <v>60</v>
      </c>
      <c r="C7" s="6"/>
      <c r="D7" s="6"/>
      <c r="E7" s="6"/>
      <c r="F7" s="6"/>
    </row>
    <row r="8" spans="2:6" ht="14.25" x14ac:dyDescent="0.2">
      <c r="B8" s="5"/>
      <c r="C8" s="6"/>
      <c r="D8" s="6"/>
      <c r="E8" s="6"/>
      <c r="F8" s="6"/>
    </row>
    <row r="9" spans="2:6" ht="15" x14ac:dyDescent="0.25">
      <c r="B9" s="2" t="s">
        <v>42</v>
      </c>
      <c r="C9" s="6"/>
      <c r="D9" s="6"/>
      <c r="E9" s="6"/>
      <c r="F9" s="6"/>
    </row>
    <row r="10" spans="2:6" ht="14.25" x14ac:dyDescent="0.2">
      <c r="B10" s="72" t="s">
        <v>62</v>
      </c>
      <c r="C10" s="6"/>
      <c r="D10" s="6"/>
      <c r="E10" s="6"/>
    </row>
    <row r="11" spans="2:6" ht="14.25" x14ac:dyDescent="0.2">
      <c r="B11" s="7"/>
    </row>
    <row r="12" spans="2:6" ht="15" x14ac:dyDescent="0.25">
      <c r="B12" s="38" t="s">
        <v>43</v>
      </c>
    </row>
    <row r="13" spans="2:6" ht="14.25" x14ac:dyDescent="0.2">
      <c r="B13" s="7" t="s">
        <v>61</v>
      </c>
    </row>
    <row r="14" spans="2:6" ht="14.25" x14ac:dyDescent="0.2">
      <c r="B14" s="7"/>
    </row>
    <row r="15" spans="2:6" ht="14.25" x14ac:dyDescent="0.2">
      <c r="B15" s="7" t="s">
        <v>48</v>
      </c>
    </row>
    <row r="16" spans="2:6" x14ac:dyDescent="0.2">
      <c r="B16" s="36"/>
    </row>
    <row r="17" spans="2:8" ht="15.75" x14ac:dyDescent="0.25">
      <c r="B17" s="73" t="s">
        <v>57</v>
      </c>
    </row>
    <row r="18" spans="2:8" x14ac:dyDescent="0.2">
      <c r="B18" s="36"/>
      <c r="C18" s="47">
        <v>44562</v>
      </c>
      <c r="D18" s="48"/>
      <c r="E18" s="47">
        <v>44197</v>
      </c>
    </row>
    <row r="19" spans="2:8" ht="15" x14ac:dyDescent="0.25">
      <c r="B19" s="39" t="s">
        <v>44</v>
      </c>
      <c r="C19" s="49">
        <v>44926</v>
      </c>
      <c r="D19" s="50"/>
      <c r="E19" s="49">
        <v>44561</v>
      </c>
      <c r="G19" s="62"/>
      <c r="H19" s="62"/>
    </row>
    <row r="20" spans="2:8" ht="15" x14ac:dyDescent="0.25">
      <c r="B20" s="74" t="s">
        <v>91</v>
      </c>
      <c r="C20" s="68">
        <v>229360</v>
      </c>
      <c r="D20" s="69"/>
      <c r="E20" s="68">
        <v>265610</v>
      </c>
      <c r="G20" s="63"/>
      <c r="H20" s="63"/>
    </row>
    <row r="21" spans="2:8" ht="14.25" x14ac:dyDescent="0.2">
      <c r="B21" s="7"/>
      <c r="C21" s="70"/>
      <c r="D21" s="71"/>
      <c r="E21" s="70"/>
      <c r="G21" s="63"/>
      <c r="H21" s="64"/>
    </row>
    <row r="22" spans="2:8" ht="15" x14ac:dyDescent="0.25">
      <c r="B22" s="38" t="s">
        <v>45</v>
      </c>
      <c r="C22" s="68">
        <v>32980</v>
      </c>
      <c r="D22" s="69"/>
      <c r="E22" s="68">
        <v>32860</v>
      </c>
      <c r="G22" s="35"/>
      <c r="H22" s="35"/>
    </row>
    <row r="23" spans="2:8" ht="14.25" x14ac:dyDescent="0.2">
      <c r="B23" s="74" t="s">
        <v>75</v>
      </c>
      <c r="G23" s="35"/>
      <c r="H23" s="35"/>
    </row>
    <row r="24" spans="2:8" ht="14.25" x14ac:dyDescent="0.2">
      <c r="B24" s="74" t="s">
        <v>106</v>
      </c>
      <c r="C24" s="42"/>
      <c r="D24" s="43"/>
      <c r="E24" s="42"/>
      <c r="G24" s="44"/>
      <c r="H24" s="35"/>
    </row>
    <row r="25" spans="2:8" ht="14.25" x14ac:dyDescent="0.2">
      <c r="B25" s="7"/>
      <c r="C25" s="42"/>
      <c r="D25" s="43"/>
      <c r="E25" s="42"/>
      <c r="G25" s="44"/>
      <c r="H25" s="35"/>
    </row>
    <row r="26" spans="2:8" ht="15" x14ac:dyDescent="0.25">
      <c r="B26" s="38" t="s">
        <v>46</v>
      </c>
      <c r="C26" s="42"/>
      <c r="D26" s="43"/>
      <c r="E26" s="42"/>
      <c r="G26" s="45"/>
      <c r="H26" s="35"/>
    </row>
    <row r="27" spans="2:8" ht="14.25" x14ac:dyDescent="0.2">
      <c r="B27" s="7" t="s">
        <v>72</v>
      </c>
      <c r="C27" s="70">
        <v>23360</v>
      </c>
      <c r="D27" s="71"/>
      <c r="E27" s="70">
        <v>16920</v>
      </c>
      <c r="G27" s="45"/>
      <c r="H27" s="35"/>
    </row>
    <row r="28" spans="2:8" ht="14.25" x14ac:dyDescent="0.2">
      <c r="B28" s="7" t="s">
        <v>101</v>
      </c>
      <c r="C28" s="70">
        <v>15200</v>
      </c>
      <c r="D28" s="71"/>
      <c r="E28" s="70">
        <v>3910</v>
      </c>
      <c r="G28" s="35"/>
      <c r="H28" s="35"/>
    </row>
    <row r="29" spans="2:8" ht="14.25" x14ac:dyDescent="0.2">
      <c r="B29" s="7" t="s">
        <v>18</v>
      </c>
      <c r="C29" s="81">
        <v>10400</v>
      </c>
      <c r="D29" s="71"/>
      <c r="E29" s="81">
        <v>2100</v>
      </c>
      <c r="G29" s="35"/>
      <c r="H29" s="35"/>
    </row>
    <row r="30" spans="2:8" ht="14.25" x14ac:dyDescent="0.2">
      <c r="B30" s="7" t="s">
        <v>82</v>
      </c>
      <c r="C30" s="70">
        <v>30400</v>
      </c>
      <c r="D30" s="71"/>
      <c r="E30" s="70">
        <v>13620</v>
      </c>
      <c r="G30" s="35"/>
      <c r="H30" s="35"/>
    </row>
    <row r="31" spans="2:8" ht="14.25" x14ac:dyDescent="0.2">
      <c r="B31" s="7" t="s">
        <v>47</v>
      </c>
      <c r="C31" s="75">
        <f>95210-23360-15200-10400-30400</f>
        <v>15850</v>
      </c>
      <c r="D31" s="76"/>
      <c r="E31" s="75">
        <f>43240-16920-3910-2100</f>
        <v>20310</v>
      </c>
      <c r="G31" s="35"/>
      <c r="H31" s="35"/>
    </row>
    <row r="32" spans="2:8" ht="15" x14ac:dyDescent="0.25">
      <c r="B32" s="38" t="s">
        <v>55</v>
      </c>
      <c r="C32" s="68">
        <f>SUM(C27:C31)</f>
        <v>95210</v>
      </c>
      <c r="D32" s="69"/>
      <c r="E32" s="68">
        <f>SUM(E27:E31)</f>
        <v>56860</v>
      </c>
      <c r="G32" s="35"/>
      <c r="H32" s="35"/>
    </row>
    <row r="33" spans="2:8" ht="15" x14ac:dyDescent="0.25">
      <c r="B33" s="38"/>
      <c r="C33" s="40"/>
      <c r="D33" s="41"/>
      <c r="E33" s="40"/>
      <c r="G33" s="35"/>
      <c r="H33" s="35"/>
    </row>
    <row r="34" spans="2:8" ht="15" x14ac:dyDescent="0.25">
      <c r="B34" s="38" t="s">
        <v>53</v>
      </c>
      <c r="C34" s="43"/>
      <c r="D34" s="43"/>
      <c r="E34" s="43"/>
      <c r="G34" s="35"/>
      <c r="H34" s="35"/>
    </row>
    <row r="35" spans="2:8" ht="14.25" x14ac:dyDescent="0.2">
      <c r="B35" s="7" t="s">
        <v>50</v>
      </c>
      <c r="C35" s="77">
        <v>7200</v>
      </c>
      <c r="D35" s="71"/>
      <c r="E35" s="77">
        <v>7200</v>
      </c>
      <c r="G35" s="35"/>
      <c r="H35" s="35"/>
    </row>
    <row r="36" spans="2:8" ht="14.25" x14ac:dyDescent="0.2">
      <c r="B36" s="7" t="s">
        <v>74</v>
      </c>
      <c r="C36" s="78">
        <v>9753</v>
      </c>
      <c r="D36" s="76"/>
      <c r="E36" s="78">
        <v>2197</v>
      </c>
      <c r="G36" s="35"/>
      <c r="H36" s="35"/>
    </row>
    <row r="37" spans="2:8" ht="15" x14ac:dyDescent="0.25">
      <c r="B37" s="38" t="s">
        <v>55</v>
      </c>
      <c r="C37" s="69">
        <f>SUM(C35:C36)</f>
        <v>16953</v>
      </c>
      <c r="D37" s="69"/>
      <c r="E37" s="69">
        <f>SUM(E35:E36)</f>
        <v>9397</v>
      </c>
      <c r="G37" s="35"/>
      <c r="H37" s="35"/>
    </row>
    <row r="38" spans="2:8" ht="14.25" x14ac:dyDescent="0.2">
      <c r="B38" s="7"/>
      <c r="C38" s="70"/>
      <c r="D38" s="71"/>
      <c r="E38" s="70"/>
      <c r="G38" s="62"/>
      <c r="H38" s="62"/>
    </row>
    <row r="39" spans="2:8" ht="15" x14ac:dyDescent="0.25">
      <c r="B39" s="38" t="s">
        <v>54</v>
      </c>
      <c r="C39" s="68">
        <v>158760</v>
      </c>
      <c r="D39" s="69"/>
      <c r="E39" s="68">
        <v>189320</v>
      </c>
      <c r="G39" s="63"/>
      <c r="H39" s="63"/>
    </row>
    <row r="40" spans="2:8" ht="14.25" x14ac:dyDescent="0.2">
      <c r="B40" s="74" t="s">
        <v>84</v>
      </c>
    </row>
    <row r="41" spans="2:8" ht="14.25" x14ac:dyDescent="0.2">
      <c r="B41" s="74" t="s">
        <v>92</v>
      </c>
      <c r="C41" s="40"/>
      <c r="D41" s="41"/>
      <c r="E41" s="40"/>
    </row>
    <row r="42" spans="2:8" ht="14.25" x14ac:dyDescent="0.2">
      <c r="B42" s="7"/>
      <c r="C42" s="42"/>
      <c r="D42" s="43"/>
      <c r="E42" s="42"/>
    </row>
    <row r="43" spans="2:8" ht="15" x14ac:dyDescent="0.25">
      <c r="B43" s="38" t="s">
        <v>49</v>
      </c>
      <c r="C43" s="42"/>
      <c r="D43" s="43"/>
      <c r="E43" s="42"/>
    </row>
    <row r="44" spans="2:8" ht="14.25" x14ac:dyDescent="0.2">
      <c r="B44" s="7" t="s">
        <v>72</v>
      </c>
      <c r="C44" s="70">
        <v>23360</v>
      </c>
      <c r="D44" s="71"/>
      <c r="E44" s="70">
        <v>16920</v>
      </c>
    </row>
    <row r="45" spans="2:8" ht="14.25" x14ac:dyDescent="0.2">
      <c r="B45" s="7" t="s">
        <v>73</v>
      </c>
      <c r="C45" s="70">
        <v>18000</v>
      </c>
      <c r="D45" s="71"/>
      <c r="E45" s="70">
        <v>10500</v>
      </c>
    </row>
    <row r="46" spans="2:8" ht="14.25" x14ac:dyDescent="0.2">
      <c r="B46" s="7" t="s">
        <v>18</v>
      </c>
      <c r="C46" s="80">
        <v>18438</v>
      </c>
      <c r="D46" s="71"/>
      <c r="E46" s="80">
        <v>10315</v>
      </c>
    </row>
    <row r="47" spans="2:8" ht="14.25" x14ac:dyDescent="0.2">
      <c r="B47" s="7" t="s">
        <v>81</v>
      </c>
      <c r="C47" s="71">
        <v>26100</v>
      </c>
      <c r="D47" s="71"/>
      <c r="E47" s="71">
        <v>11300</v>
      </c>
    </row>
    <row r="48" spans="2:8" ht="14.25" x14ac:dyDescent="0.2">
      <c r="B48" s="7" t="s">
        <v>47</v>
      </c>
      <c r="C48" s="78">
        <f>96960-23360-18000-18438-26100</f>
        <v>11062</v>
      </c>
      <c r="D48" s="76"/>
      <c r="E48" s="78">
        <f>64153-9298-16920-10500-10315</f>
        <v>17120</v>
      </c>
    </row>
    <row r="49" spans="2:5" ht="15" x14ac:dyDescent="0.25">
      <c r="B49" s="87" t="s">
        <v>55</v>
      </c>
      <c r="C49" s="88">
        <f>SUM(C44:C48)</f>
        <v>96960</v>
      </c>
      <c r="D49" s="76"/>
      <c r="E49" s="88">
        <f>SUM(E44:E48)</f>
        <v>66155</v>
      </c>
    </row>
    <row r="50" spans="2:5" ht="15" x14ac:dyDescent="0.25">
      <c r="B50" s="38"/>
      <c r="C50" s="35"/>
      <c r="D50" s="35"/>
      <c r="E50" s="35"/>
    </row>
    <row r="51" spans="2:5" ht="18" x14ac:dyDescent="0.25">
      <c r="B51" s="37" t="s">
        <v>56</v>
      </c>
      <c r="C51" s="35"/>
      <c r="D51" s="35"/>
      <c r="E51" s="35"/>
    </row>
    <row r="52" spans="2:5" ht="14.25" x14ac:dyDescent="0.2">
      <c r="B52" s="7"/>
      <c r="C52" s="35"/>
      <c r="D52" s="35"/>
      <c r="E52" s="35"/>
    </row>
    <row r="53" spans="2:5" ht="15" x14ac:dyDescent="0.25">
      <c r="B53" s="38" t="s">
        <v>80</v>
      </c>
      <c r="C53" s="35"/>
      <c r="D53" s="35"/>
      <c r="E53" s="35"/>
    </row>
    <row r="54" spans="2:5" ht="14.25" x14ac:dyDescent="0.2">
      <c r="B54" s="7" t="s">
        <v>51</v>
      </c>
      <c r="C54" s="71">
        <v>132014</v>
      </c>
      <c r="D54" s="71"/>
      <c r="E54" s="71">
        <v>119520</v>
      </c>
    </row>
    <row r="55" spans="2:5" ht="14.25" x14ac:dyDescent="0.2">
      <c r="B55" s="74" t="s">
        <v>23</v>
      </c>
      <c r="C55" s="78">
        <v>-48693</v>
      </c>
      <c r="D55" s="78"/>
      <c r="E55" s="78">
        <v>12494</v>
      </c>
    </row>
    <row r="56" spans="2:5" ht="15" x14ac:dyDescent="0.25">
      <c r="B56" s="38" t="s">
        <v>52</v>
      </c>
      <c r="C56" s="69">
        <f>SUM(C54:C55)</f>
        <v>83321</v>
      </c>
      <c r="D56" s="69"/>
      <c r="E56" s="69">
        <f>SUM(E54:E55)</f>
        <v>132014</v>
      </c>
    </row>
    <row r="57" spans="2:5" ht="14.25" x14ac:dyDescent="0.2">
      <c r="B57" s="7"/>
      <c r="C57" s="35"/>
      <c r="D57" s="35"/>
      <c r="E57" s="35"/>
    </row>
    <row r="58" spans="2:5" ht="15" x14ac:dyDescent="0.25">
      <c r="B58" s="38" t="s">
        <v>87</v>
      </c>
      <c r="C58" s="7"/>
      <c r="D58" s="7"/>
      <c r="E58" s="7"/>
    </row>
    <row r="59" spans="2:5" ht="15" x14ac:dyDescent="0.25">
      <c r="B59" s="38"/>
      <c r="C59" s="7"/>
      <c r="D59" s="7"/>
      <c r="E59" s="7"/>
    </row>
    <row r="60" spans="2:5" ht="15" x14ac:dyDescent="0.25">
      <c r="B60" s="38" t="s">
        <v>65</v>
      </c>
      <c r="C60" s="35"/>
      <c r="D60" s="35"/>
      <c r="E60" s="35"/>
    </row>
    <row r="61" spans="2:5" ht="14.25" x14ac:dyDescent="0.2">
      <c r="B61" s="74" t="s">
        <v>76</v>
      </c>
      <c r="C61" s="35"/>
      <c r="D61" s="35"/>
      <c r="E61" s="35"/>
    </row>
    <row r="62" spans="2:5" ht="14.25" x14ac:dyDescent="0.2">
      <c r="B62" s="74" t="s">
        <v>88</v>
      </c>
      <c r="C62" s="35"/>
      <c r="D62" s="35"/>
      <c r="E62" s="35"/>
    </row>
    <row r="63" spans="2:5" ht="14.25" x14ac:dyDescent="0.2">
      <c r="B63" s="74" t="s">
        <v>89</v>
      </c>
    </row>
    <row r="64" spans="2:5" ht="14.25" x14ac:dyDescent="0.2">
      <c r="B64" s="74" t="s">
        <v>94</v>
      </c>
      <c r="C64" s="71"/>
      <c r="D64" s="71"/>
      <c r="E64" s="71"/>
    </row>
    <row r="65" spans="2:5" ht="14.25" x14ac:dyDescent="0.2">
      <c r="B65" s="83" t="s">
        <v>105</v>
      </c>
      <c r="C65" s="78">
        <v>35125</v>
      </c>
      <c r="D65" s="79"/>
      <c r="E65" s="78">
        <v>39081</v>
      </c>
    </row>
    <row r="66" spans="2:5" ht="15" x14ac:dyDescent="0.25">
      <c r="B66" s="74" t="s">
        <v>95</v>
      </c>
      <c r="C66" s="69">
        <f>SUM(C64:C65)</f>
        <v>35125</v>
      </c>
      <c r="D66" s="71"/>
      <c r="E66" s="69">
        <f>SUM(E64:E65)</f>
        <v>39081</v>
      </c>
    </row>
    <row r="67" spans="2:5" ht="14.25" x14ac:dyDescent="0.2">
      <c r="C67" s="7"/>
      <c r="D67" s="7"/>
      <c r="E67" s="7"/>
    </row>
    <row r="68" spans="2:5" ht="15" x14ac:dyDescent="0.25">
      <c r="B68" s="85" t="s">
        <v>103</v>
      </c>
      <c r="C68" s="7"/>
      <c r="D68" s="7"/>
      <c r="E68" s="7"/>
    </row>
    <row r="69" spans="2:5" ht="15" x14ac:dyDescent="0.25">
      <c r="B69" s="84" t="s">
        <v>102</v>
      </c>
      <c r="C69" s="38">
        <v>1706</v>
      </c>
      <c r="D69" s="38"/>
      <c r="E69" s="38">
        <v>0</v>
      </c>
    </row>
    <row r="70" spans="2:5" ht="14.25" x14ac:dyDescent="0.2">
      <c r="B70" s="84"/>
      <c r="C70" s="7"/>
      <c r="D70" s="7"/>
      <c r="E70" s="7"/>
    </row>
    <row r="71" spans="2:5" ht="15" x14ac:dyDescent="0.25">
      <c r="B71" s="38" t="s">
        <v>63</v>
      </c>
      <c r="C71" s="7"/>
      <c r="D71" s="7"/>
      <c r="E71" s="7"/>
    </row>
    <row r="72" spans="2:5" ht="15" x14ac:dyDescent="0.25">
      <c r="B72" s="38"/>
      <c r="C72" s="7"/>
      <c r="D72" s="7"/>
      <c r="E72" s="7"/>
    </row>
    <row r="73" spans="2:5" ht="14.25" x14ac:dyDescent="0.2">
      <c r="B73" s="74" t="s">
        <v>104</v>
      </c>
      <c r="C73" s="7"/>
      <c r="D73" s="7"/>
      <c r="E73" s="7"/>
    </row>
    <row r="74" spans="2:5" ht="14.25" x14ac:dyDescent="0.2">
      <c r="B74" s="35"/>
      <c r="C74" s="7"/>
      <c r="D74" s="7"/>
      <c r="E74" s="7"/>
    </row>
    <row r="75" spans="2:5" ht="14.25" x14ac:dyDescent="0.2">
      <c r="B75" s="35"/>
      <c r="C75" s="7"/>
      <c r="D75" s="7"/>
      <c r="E75" s="7"/>
    </row>
    <row r="76" spans="2:5" ht="14.25" x14ac:dyDescent="0.2">
      <c r="B76" s="35"/>
      <c r="C76" s="7"/>
      <c r="D76" s="7"/>
      <c r="E76" s="7"/>
    </row>
    <row r="77" spans="2:5" ht="14.25" x14ac:dyDescent="0.2">
      <c r="B77" s="7" t="s">
        <v>93</v>
      </c>
      <c r="C77" s="7"/>
      <c r="D77" s="7"/>
      <c r="E77" s="7"/>
    </row>
    <row r="78" spans="2:5" ht="14.25" x14ac:dyDescent="0.2">
      <c r="B78" s="7" t="s">
        <v>64</v>
      </c>
      <c r="C78" s="7"/>
      <c r="D78" s="7"/>
      <c r="E78" s="7"/>
    </row>
    <row r="79" spans="2:5" ht="14.25" x14ac:dyDescent="0.2">
      <c r="B79" s="35"/>
      <c r="C79" s="7"/>
      <c r="D79" s="7"/>
      <c r="E79" s="7"/>
    </row>
    <row r="80" spans="2:5" x14ac:dyDescent="0.2">
      <c r="B80" s="35"/>
      <c r="C80" s="35"/>
      <c r="D80" s="35"/>
      <c r="E80" s="35"/>
    </row>
    <row r="81" spans="2:5" x14ac:dyDescent="0.2">
      <c r="B81" s="35"/>
      <c r="C81" s="35"/>
      <c r="D81" s="35"/>
      <c r="E81" s="35"/>
    </row>
    <row r="82" spans="2:5" x14ac:dyDescent="0.2">
      <c r="B82" s="35"/>
      <c r="C82" s="35"/>
      <c r="D82" s="35"/>
      <c r="E82" s="35"/>
    </row>
    <row r="83" spans="2:5" x14ac:dyDescent="0.2">
      <c r="B83" s="35"/>
      <c r="C83" s="35"/>
      <c r="D83" s="35"/>
      <c r="E83" s="35"/>
    </row>
    <row r="84" spans="2:5" x14ac:dyDescent="0.2">
      <c r="B84" s="35"/>
      <c r="C84" s="35"/>
      <c r="D84" s="35"/>
      <c r="E84" s="35"/>
    </row>
    <row r="85" spans="2:5" x14ac:dyDescent="0.2">
      <c r="B85" s="35"/>
      <c r="C85" s="35"/>
      <c r="D85" s="35"/>
      <c r="E85" s="35"/>
    </row>
    <row r="86" spans="2:5" x14ac:dyDescent="0.2">
      <c r="B86" s="35"/>
      <c r="C86" s="35"/>
      <c r="D86" s="35"/>
      <c r="E86" s="35"/>
    </row>
    <row r="87" spans="2:5" x14ac:dyDescent="0.2">
      <c r="B87" s="35"/>
      <c r="C87" s="35"/>
      <c r="D87" s="35"/>
      <c r="E87" s="35"/>
    </row>
    <row r="88" spans="2:5" x14ac:dyDescent="0.2">
      <c r="B88" s="35"/>
      <c r="C88" s="35"/>
      <c r="D88" s="35"/>
      <c r="E88" s="35"/>
    </row>
    <row r="89" spans="2:5" x14ac:dyDescent="0.2">
      <c r="B89" s="35"/>
      <c r="C89" s="35"/>
      <c r="D89" s="35"/>
      <c r="E89" s="35"/>
    </row>
    <row r="90" spans="2:5" x14ac:dyDescent="0.2">
      <c r="B90" s="35"/>
      <c r="C90" s="35"/>
      <c r="D90" s="35"/>
      <c r="E90" s="35"/>
    </row>
    <row r="91" spans="2:5" x14ac:dyDescent="0.2">
      <c r="B91" s="35"/>
      <c r="C91" s="35"/>
      <c r="D91" s="35"/>
      <c r="E91" s="35"/>
    </row>
    <row r="92" spans="2:5" x14ac:dyDescent="0.2">
      <c r="B92" s="35"/>
      <c r="C92" s="35"/>
      <c r="D92" s="35"/>
      <c r="E92" s="35"/>
    </row>
    <row r="93" spans="2:5" x14ac:dyDescent="0.2">
      <c r="B93" s="35"/>
      <c r="C93" s="35"/>
      <c r="D93" s="35"/>
      <c r="E93" s="35"/>
    </row>
    <row r="94" spans="2:5" x14ac:dyDescent="0.2">
      <c r="B94" s="35"/>
      <c r="C94" s="35"/>
      <c r="D94" s="35"/>
      <c r="E94" s="35"/>
    </row>
    <row r="95" spans="2:5" x14ac:dyDescent="0.2">
      <c r="B95" s="35"/>
      <c r="C95" s="35"/>
      <c r="D95" s="35"/>
      <c r="E95" s="35"/>
    </row>
    <row r="96" spans="2:5" x14ac:dyDescent="0.2">
      <c r="B96" s="35"/>
      <c r="C96" s="35"/>
      <c r="D96" s="35"/>
      <c r="E96" s="35"/>
    </row>
    <row r="97" spans="2:5" x14ac:dyDescent="0.2">
      <c r="B97" s="35"/>
      <c r="C97" s="35"/>
      <c r="D97" s="35"/>
      <c r="E97" s="35"/>
    </row>
    <row r="98" spans="2:5" x14ac:dyDescent="0.2">
      <c r="B98" s="35"/>
      <c r="C98" s="35"/>
      <c r="D98" s="35"/>
      <c r="E98" s="35"/>
    </row>
    <row r="99" spans="2:5" x14ac:dyDescent="0.2">
      <c r="B99" s="35"/>
      <c r="C99" s="35"/>
      <c r="D99" s="35"/>
      <c r="E99" s="35"/>
    </row>
    <row r="100" spans="2:5" x14ac:dyDescent="0.2">
      <c r="B100" s="35"/>
      <c r="C100" s="35"/>
      <c r="D100" s="35"/>
      <c r="E100" s="35"/>
    </row>
    <row r="101" spans="2:5" x14ac:dyDescent="0.2">
      <c r="B101" s="35"/>
      <c r="C101" s="35"/>
      <c r="D101" s="35"/>
      <c r="E101" s="35"/>
    </row>
    <row r="102" spans="2:5" x14ac:dyDescent="0.2">
      <c r="B102" s="35"/>
      <c r="C102" s="35"/>
      <c r="D102" s="35"/>
      <c r="E102" s="35"/>
    </row>
    <row r="103" spans="2:5" x14ac:dyDescent="0.2">
      <c r="B103" s="35"/>
      <c r="C103" s="35"/>
      <c r="D103" s="35"/>
      <c r="E103" s="35"/>
    </row>
    <row r="104" spans="2:5" x14ac:dyDescent="0.2">
      <c r="B104" s="35"/>
      <c r="C104" s="35"/>
      <c r="D104" s="35"/>
      <c r="E104" s="35"/>
    </row>
    <row r="105" spans="2:5" x14ac:dyDescent="0.2">
      <c r="B105" s="35"/>
      <c r="C105" s="35"/>
      <c r="D105" s="35"/>
      <c r="E105" s="35"/>
    </row>
    <row r="106" spans="2:5" x14ac:dyDescent="0.2">
      <c r="B106" s="35"/>
      <c r="C106" s="35"/>
      <c r="D106" s="35"/>
      <c r="E106" s="35"/>
    </row>
    <row r="107" spans="2:5" x14ac:dyDescent="0.2">
      <c r="B107" s="35"/>
      <c r="C107" s="35"/>
      <c r="D107" s="35"/>
      <c r="E107" s="35"/>
    </row>
    <row r="108" spans="2:5" x14ac:dyDescent="0.2">
      <c r="B108" s="35"/>
      <c r="C108" s="35"/>
      <c r="D108" s="35"/>
      <c r="E108" s="35"/>
    </row>
    <row r="109" spans="2:5" x14ac:dyDescent="0.2">
      <c r="B109" s="35"/>
      <c r="C109" s="35"/>
      <c r="D109" s="35"/>
      <c r="E109" s="35"/>
    </row>
    <row r="110" spans="2:5" x14ac:dyDescent="0.2">
      <c r="B110" s="35"/>
      <c r="C110" s="35"/>
      <c r="D110" s="35"/>
      <c r="E110" s="35"/>
    </row>
    <row r="111" spans="2:5" x14ac:dyDescent="0.2">
      <c r="B111" s="35"/>
      <c r="C111" s="35"/>
      <c r="D111" s="35"/>
      <c r="E111" s="35"/>
    </row>
    <row r="112" spans="2:5" x14ac:dyDescent="0.2">
      <c r="B112" s="35"/>
      <c r="C112" s="35"/>
      <c r="D112" s="35"/>
      <c r="E112" s="35"/>
    </row>
    <row r="113" spans="2:5" x14ac:dyDescent="0.2">
      <c r="B113" s="35"/>
      <c r="C113" s="35"/>
      <c r="D113" s="35"/>
      <c r="E113" s="35"/>
    </row>
    <row r="114" spans="2:5" x14ac:dyDescent="0.2">
      <c r="B114" s="35"/>
      <c r="C114" s="35"/>
      <c r="D114" s="35"/>
      <c r="E114" s="35"/>
    </row>
    <row r="115" spans="2:5" x14ac:dyDescent="0.2">
      <c r="B115" s="35"/>
      <c r="C115" s="35"/>
      <c r="D115" s="35"/>
      <c r="E115" s="35"/>
    </row>
    <row r="116" spans="2:5" x14ac:dyDescent="0.2">
      <c r="B116" s="35"/>
      <c r="C116" s="35"/>
      <c r="D116" s="35"/>
      <c r="E116" s="35"/>
    </row>
    <row r="117" spans="2:5" x14ac:dyDescent="0.2">
      <c r="B117" s="35"/>
      <c r="C117" s="35"/>
      <c r="D117" s="35"/>
      <c r="E117" s="35"/>
    </row>
    <row r="118" spans="2:5" x14ac:dyDescent="0.2">
      <c r="B118" s="35"/>
      <c r="C118" s="35"/>
      <c r="D118" s="35"/>
      <c r="E118" s="35"/>
    </row>
    <row r="119" spans="2:5" x14ac:dyDescent="0.2">
      <c r="B119" s="35"/>
      <c r="C119" s="35"/>
      <c r="D119" s="35"/>
      <c r="E119" s="35"/>
    </row>
    <row r="120" spans="2:5" x14ac:dyDescent="0.2">
      <c r="B120" s="35"/>
      <c r="C120" s="35"/>
      <c r="D120" s="35"/>
      <c r="E120" s="35"/>
    </row>
    <row r="121" spans="2:5" x14ac:dyDescent="0.2">
      <c r="B121" s="35"/>
      <c r="C121" s="35"/>
      <c r="D121" s="35"/>
      <c r="E121" s="35"/>
    </row>
    <row r="122" spans="2:5" x14ac:dyDescent="0.2">
      <c r="B122" s="35"/>
      <c r="C122" s="35"/>
      <c r="D122" s="35"/>
      <c r="E122" s="35"/>
    </row>
    <row r="123" spans="2:5" x14ac:dyDescent="0.2">
      <c r="B123" s="35"/>
      <c r="C123" s="35"/>
      <c r="D123" s="35"/>
      <c r="E123" s="35"/>
    </row>
    <row r="124" spans="2:5" x14ac:dyDescent="0.2">
      <c r="B124" s="35"/>
      <c r="C124" s="35"/>
      <c r="D124" s="35"/>
      <c r="E124" s="35"/>
    </row>
    <row r="125" spans="2:5" x14ac:dyDescent="0.2">
      <c r="B125" s="35"/>
      <c r="C125" s="35"/>
      <c r="D125" s="35"/>
      <c r="E125" s="35"/>
    </row>
    <row r="126" spans="2:5" x14ac:dyDescent="0.2">
      <c r="B126" s="35"/>
      <c r="C126" s="35"/>
      <c r="D126" s="35"/>
      <c r="E126" s="35"/>
    </row>
    <row r="127" spans="2:5" x14ac:dyDescent="0.2">
      <c r="B127" s="35"/>
      <c r="C127" s="35"/>
      <c r="D127" s="35"/>
      <c r="E127" s="35"/>
    </row>
    <row r="128" spans="2:5" x14ac:dyDescent="0.2">
      <c r="B128" s="35"/>
      <c r="C128" s="35"/>
      <c r="D128" s="35"/>
      <c r="E128" s="35"/>
    </row>
    <row r="129" spans="2:5" x14ac:dyDescent="0.2">
      <c r="B129" s="35"/>
      <c r="C129" s="35"/>
      <c r="D129" s="35"/>
      <c r="E129" s="35"/>
    </row>
    <row r="130" spans="2:5" x14ac:dyDescent="0.2">
      <c r="B130" s="35"/>
      <c r="C130" s="35"/>
      <c r="D130" s="35"/>
      <c r="E130" s="35"/>
    </row>
    <row r="131" spans="2:5" x14ac:dyDescent="0.2">
      <c r="B131" s="35"/>
      <c r="C131" s="35"/>
      <c r="D131" s="35"/>
      <c r="E131" s="35"/>
    </row>
    <row r="132" spans="2:5" x14ac:dyDescent="0.2">
      <c r="B132" s="35"/>
      <c r="C132" s="35"/>
      <c r="D132" s="35"/>
      <c r="E132" s="35"/>
    </row>
    <row r="133" spans="2:5" x14ac:dyDescent="0.2">
      <c r="B133" s="35"/>
      <c r="C133" s="35"/>
      <c r="D133" s="35"/>
      <c r="E133" s="35"/>
    </row>
    <row r="134" spans="2:5" x14ac:dyDescent="0.2">
      <c r="B134" s="35"/>
      <c r="C134" s="35"/>
      <c r="D134" s="35"/>
      <c r="E134" s="35"/>
    </row>
    <row r="135" spans="2:5" x14ac:dyDescent="0.2">
      <c r="B135" s="35"/>
      <c r="C135" s="35"/>
      <c r="D135" s="35"/>
      <c r="E135" s="35"/>
    </row>
    <row r="136" spans="2:5" x14ac:dyDescent="0.2">
      <c r="B136" s="35"/>
      <c r="C136" s="35"/>
      <c r="D136" s="35"/>
      <c r="E136" s="35"/>
    </row>
    <row r="137" spans="2:5" x14ac:dyDescent="0.2">
      <c r="B137" s="35"/>
      <c r="C137" s="35"/>
      <c r="D137" s="35"/>
      <c r="E137" s="35"/>
    </row>
    <row r="138" spans="2:5" x14ac:dyDescent="0.2">
      <c r="B138" s="35"/>
      <c r="C138" s="35"/>
      <c r="D138" s="35"/>
      <c r="E138" s="35"/>
    </row>
    <row r="139" spans="2:5" x14ac:dyDescent="0.2">
      <c r="B139" s="35"/>
      <c r="C139" s="35"/>
      <c r="D139" s="35"/>
      <c r="E139" s="35"/>
    </row>
    <row r="140" spans="2:5" x14ac:dyDescent="0.2">
      <c r="B140" s="35"/>
      <c r="C140" s="35"/>
      <c r="D140" s="35"/>
      <c r="E140" s="35"/>
    </row>
    <row r="141" spans="2:5" x14ac:dyDescent="0.2">
      <c r="B141" s="35"/>
      <c r="C141" s="35"/>
      <c r="D141" s="35"/>
      <c r="E141" s="35"/>
    </row>
    <row r="142" spans="2:5" x14ac:dyDescent="0.2">
      <c r="B142" s="35"/>
      <c r="C142" s="35"/>
      <c r="D142" s="35"/>
      <c r="E142" s="35"/>
    </row>
    <row r="143" spans="2:5" x14ac:dyDescent="0.2">
      <c r="B143" s="35"/>
      <c r="C143" s="35"/>
      <c r="D143" s="35"/>
      <c r="E143" s="35"/>
    </row>
    <row r="144" spans="2:5" x14ac:dyDescent="0.2">
      <c r="B144" s="35"/>
      <c r="C144" s="35"/>
      <c r="D144" s="35"/>
      <c r="E144" s="35"/>
    </row>
    <row r="145" spans="2:5" x14ac:dyDescent="0.2">
      <c r="B145" s="35"/>
      <c r="C145" s="35"/>
      <c r="D145" s="35"/>
      <c r="E145" s="35"/>
    </row>
    <row r="146" spans="2:5" x14ac:dyDescent="0.2">
      <c r="B146" s="35"/>
      <c r="C146" s="35"/>
      <c r="D146" s="35"/>
      <c r="E146" s="35"/>
    </row>
    <row r="147" spans="2:5" x14ac:dyDescent="0.2">
      <c r="B147" s="35"/>
      <c r="C147" s="35"/>
      <c r="D147" s="35"/>
      <c r="E147" s="35"/>
    </row>
    <row r="148" spans="2:5" x14ac:dyDescent="0.2">
      <c r="B148" s="35"/>
      <c r="C148" s="35"/>
      <c r="D148" s="35"/>
      <c r="E148" s="35"/>
    </row>
    <row r="149" spans="2:5" x14ac:dyDescent="0.2">
      <c r="B149" s="35"/>
      <c r="C149" s="35"/>
      <c r="D149" s="35"/>
      <c r="E149" s="35"/>
    </row>
    <row r="150" spans="2:5" x14ac:dyDescent="0.2">
      <c r="B150" s="35"/>
      <c r="C150" s="35"/>
      <c r="D150" s="35"/>
      <c r="E150" s="35"/>
    </row>
    <row r="151" spans="2:5" x14ac:dyDescent="0.2">
      <c r="B151" s="35"/>
      <c r="C151" s="35"/>
      <c r="D151" s="35"/>
      <c r="E151" s="35"/>
    </row>
    <row r="152" spans="2:5" x14ac:dyDescent="0.2">
      <c r="B152" s="35"/>
      <c r="C152" s="35"/>
      <c r="D152" s="35"/>
      <c r="E152" s="35"/>
    </row>
    <row r="153" spans="2:5" x14ac:dyDescent="0.2">
      <c r="B153" s="35"/>
      <c r="C153" s="35"/>
      <c r="D153" s="35"/>
      <c r="E153" s="35"/>
    </row>
    <row r="154" spans="2:5" x14ac:dyDescent="0.2">
      <c r="B154" s="35"/>
      <c r="C154" s="35"/>
      <c r="D154" s="35"/>
      <c r="E154" s="35"/>
    </row>
    <row r="155" spans="2:5" x14ac:dyDescent="0.2">
      <c r="B155" s="35"/>
      <c r="C155" s="35"/>
      <c r="D155" s="35"/>
      <c r="E155" s="35"/>
    </row>
    <row r="156" spans="2:5" x14ac:dyDescent="0.2">
      <c r="B156" s="35"/>
      <c r="C156" s="35"/>
      <c r="D156" s="35"/>
      <c r="E156" s="35"/>
    </row>
    <row r="157" spans="2:5" x14ac:dyDescent="0.2">
      <c r="B157" s="35"/>
      <c r="C157" s="35"/>
      <c r="D157" s="35"/>
      <c r="E157" s="35"/>
    </row>
    <row r="158" spans="2:5" x14ac:dyDescent="0.2">
      <c r="B158" s="35"/>
      <c r="C158" s="35"/>
      <c r="D158" s="35"/>
      <c r="E158" s="35"/>
    </row>
    <row r="159" spans="2:5" x14ac:dyDescent="0.2">
      <c r="B159" s="35"/>
      <c r="C159" s="35"/>
      <c r="D159" s="35"/>
      <c r="E159" s="35"/>
    </row>
    <row r="160" spans="2:5" x14ac:dyDescent="0.2">
      <c r="B160" s="35"/>
      <c r="C160" s="35"/>
      <c r="D160" s="35"/>
      <c r="E160" s="35"/>
    </row>
    <row r="161" spans="2:5" x14ac:dyDescent="0.2">
      <c r="B161" s="35"/>
      <c r="C161" s="35"/>
      <c r="D161" s="35"/>
      <c r="E161" s="35"/>
    </row>
    <row r="162" spans="2:5" x14ac:dyDescent="0.2">
      <c r="B162" s="35"/>
      <c r="C162" s="35"/>
      <c r="D162" s="35"/>
      <c r="E162" s="35"/>
    </row>
    <row r="163" spans="2:5" x14ac:dyDescent="0.2">
      <c r="B163" s="35"/>
      <c r="C163" s="35"/>
      <c r="D163" s="35"/>
      <c r="E163" s="35"/>
    </row>
    <row r="164" spans="2:5" x14ac:dyDescent="0.2">
      <c r="B164" s="35"/>
      <c r="C164" s="35"/>
      <c r="D164" s="35"/>
      <c r="E164" s="35"/>
    </row>
    <row r="165" spans="2:5" x14ac:dyDescent="0.2">
      <c r="B165" s="35"/>
      <c r="C165" s="35"/>
      <c r="D165" s="35"/>
      <c r="E165" s="35"/>
    </row>
    <row r="166" spans="2:5" x14ac:dyDescent="0.2">
      <c r="B166" s="35"/>
      <c r="C166" s="35"/>
      <c r="D166" s="35"/>
      <c r="E166" s="35"/>
    </row>
    <row r="167" spans="2:5" x14ac:dyDescent="0.2">
      <c r="B167" s="35"/>
      <c r="C167" s="35"/>
      <c r="D167" s="35"/>
      <c r="E167" s="35"/>
    </row>
    <row r="168" spans="2:5" x14ac:dyDescent="0.2">
      <c r="B168" s="35"/>
      <c r="C168" s="35"/>
      <c r="D168" s="35"/>
      <c r="E168" s="35"/>
    </row>
    <row r="169" spans="2:5" x14ac:dyDescent="0.2">
      <c r="B169" s="35"/>
      <c r="C169" s="35"/>
      <c r="D169" s="35"/>
      <c r="E169" s="35"/>
    </row>
    <row r="170" spans="2:5" x14ac:dyDescent="0.2">
      <c r="B170" s="35"/>
      <c r="C170" s="35"/>
      <c r="D170" s="35"/>
      <c r="E170" s="35"/>
    </row>
    <row r="171" spans="2:5" x14ac:dyDescent="0.2">
      <c r="B171" s="35"/>
      <c r="C171" s="35"/>
      <c r="D171" s="35"/>
      <c r="E171" s="35"/>
    </row>
    <row r="172" spans="2:5" x14ac:dyDescent="0.2">
      <c r="B172" s="35"/>
      <c r="C172" s="35"/>
      <c r="D172" s="35"/>
      <c r="E172" s="35"/>
    </row>
    <row r="173" spans="2:5" x14ac:dyDescent="0.2">
      <c r="B173" s="35"/>
      <c r="C173" s="35"/>
      <c r="D173" s="35"/>
      <c r="E173" s="35"/>
    </row>
    <row r="174" spans="2:5" x14ac:dyDescent="0.2">
      <c r="B174" s="35"/>
      <c r="C174" s="35"/>
      <c r="D174" s="35"/>
      <c r="E174" s="35"/>
    </row>
    <row r="175" spans="2:5" x14ac:dyDescent="0.2">
      <c r="B175" s="35"/>
      <c r="C175" s="35"/>
      <c r="D175" s="35"/>
      <c r="E175" s="35"/>
    </row>
    <row r="176" spans="2:5" x14ac:dyDescent="0.2">
      <c r="B176" s="35"/>
      <c r="C176" s="35"/>
      <c r="D176" s="35"/>
      <c r="E176" s="35"/>
    </row>
    <row r="177" spans="2:5" x14ac:dyDescent="0.2">
      <c r="B177" s="35"/>
      <c r="C177" s="35"/>
      <c r="D177" s="35"/>
      <c r="E177" s="35"/>
    </row>
    <row r="178" spans="2:5" x14ac:dyDescent="0.2">
      <c r="B178" s="35"/>
      <c r="C178" s="35"/>
      <c r="D178" s="35"/>
      <c r="E178" s="35"/>
    </row>
    <row r="179" spans="2:5" x14ac:dyDescent="0.2">
      <c r="B179" s="35"/>
      <c r="C179" s="35"/>
      <c r="D179" s="35"/>
      <c r="E179" s="35"/>
    </row>
    <row r="180" spans="2:5" x14ac:dyDescent="0.2">
      <c r="B180" s="35"/>
      <c r="C180" s="35"/>
      <c r="D180" s="35"/>
      <c r="E180" s="35"/>
    </row>
    <row r="181" spans="2:5" x14ac:dyDescent="0.2">
      <c r="B181" s="35"/>
      <c r="C181" s="35"/>
      <c r="D181" s="35"/>
      <c r="E181" s="35"/>
    </row>
    <row r="182" spans="2:5" x14ac:dyDescent="0.2">
      <c r="B182" s="35"/>
      <c r="C182" s="35"/>
      <c r="D182" s="35"/>
      <c r="E182" s="35"/>
    </row>
    <row r="183" spans="2:5" x14ac:dyDescent="0.2">
      <c r="B183" s="35"/>
      <c r="C183" s="35"/>
      <c r="D183" s="35"/>
      <c r="E183" s="35"/>
    </row>
    <row r="184" spans="2:5" x14ac:dyDescent="0.2">
      <c r="B184" s="35"/>
      <c r="C184" s="35"/>
      <c r="D184" s="35"/>
      <c r="E184" s="35"/>
    </row>
    <row r="185" spans="2:5" x14ac:dyDescent="0.2">
      <c r="B185" s="35"/>
      <c r="C185" s="35"/>
      <c r="D185" s="35"/>
      <c r="E185" s="35"/>
    </row>
    <row r="186" spans="2:5" x14ac:dyDescent="0.2">
      <c r="B186" s="35"/>
      <c r="C186" s="35"/>
      <c r="D186" s="35"/>
      <c r="E186" s="35"/>
    </row>
    <row r="187" spans="2:5" x14ac:dyDescent="0.2">
      <c r="B187" s="35"/>
      <c r="C187" s="35"/>
      <c r="D187" s="35"/>
      <c r="E187" s="35"/>
    </row>
    <row r="188" spans="2:5" x14ac:dyDescent="0.2">
      <c r="B188" s="35"/>
      <c r="C188" s="35"/>
      <c r="D188" s="35"/>
      <c r="E188" s="35"/>
    </row>
    <row r="189" spans="2:5" x14ac:dyDescent="0.2">
      <c r="B189" s="35"/>
      <c r="C189" s="35"/>
      <c r="D189" s="35"/>
      <c r="E189" s="35"/>
    </row>
    <row r="190" spans="2:5" x14ac:dyDescent="0.2">
      <c r="B190" s="35"/>
      <c r="C190" s="35"/>
      <c r="D190" s="35"/>
      <c r="E190" s="35"/>
    </row>
    <row r="191" spans="2:5" x14ac:dyDescent="0.2">
      <c r="B191" s="35"/>
      <c r="C191" s="35"/>
      <c r="D191" s="35"/>
      <c r="E191" s="35"/>
    </row>
    <row r="192" spans="2:5" x14ac:dyDescent="0.2">
      <c r="B192" s="35"/>
      <c r="C192" s="35"/>
      <c r="D192" s="35"/>
      <c r="E192" s="35"/>
    </row>
    <row r="193" spans="2:5" x14ac:dyDescent="0.2">
      <c r="B193" s="35"/>
      <c r="C193" s="35"/>
      <c r="D193" s="35"/>
      <c r="E193" s="35"/>
    </row>
    <row r="194" spans="2:5" x14ac:dyDescent="0.2">
      <c r="B194" s="35"/>
      <c r="C194" s="35"/>
      <c r="D194" s="35"/>
      <c r="E194" s="35"/>
    </row>
    <row r="195" spans="2:5" x14ac:dyDescent="0.2">
      <c r="B195" s="35"/>
      <c r="C195" s="35"/>
      <c r="D195" s="35"/>
      <c r="E195" s="35"/>
    </row>
    <row r="196" spans="2:5" x14ac:dyDescent="0.2">
      <c r="B196" s="35"/>
      <c r="C196" s="35"/>
      <c r="D196" s="35"/>
      <c r="E196" s="35"/>
    </row>
    <row r="197" spans="2:5" x14ac:dyDescent="0.2">
      <c r="B197" s="35"/>
      <c r="C197" s="35"/>
      <c r="D197" s="35"/>
      <c r="E197" s="35"/>
    </row>
    <row r="198" spans="2:5" x14ac:dyDescent="0.2">
      <c r="B198" s="35"/>
      <c r="C198" s="35"/>
      <c r="D198" s="35"/>
      <c r="E198" s="35"/>
    </row>
    <row r="199" spans="2:5" x14ac:dyDescent="0.2">
      <c r="B199" s="35"/>
      <c r="C199" s="35"/>
      <c r="D199" s="35"/>
      <c r="E199" s="35"/>
    </row>
    <row r="200" spans="2:5" x14ac:dyDescent="0.2">
      <c r="B200" s="35"/>
      <c r="C200" s="35"/>
      <c r="D200" s="35"/>
      <c r="E200" s="35"/>
    </row>
    <row r="201" spans="2:5" x14ac:dyDescent="0.2">
      <c r="B201" s="35"/>
      <c r="C201" s="35"/>
      <c r="D201" s="35"/>
      <c r="E201" s="35"/>
    </row>
    <row r="202" spans="2:5" x14ac:dyDescent="0.2">
      <c r="B202" s="35"/>
      <c r="C202" s="35"/>
      <c r="D202" s="35"/>
      <c r="E202" s="35"/>
    </row>
    <row r="203" spans="2:5" x14ac:dyDescent="0.2">
      <c r="B203" s="35"/>
      <c r="C203" s="35"/>
      <c r="D203" s="35"/>
      <c r="E203" s="35"/>
    </row>
    <row r="204" spans="2:5" x14ac:dyDescent="0.2">
      <c r="B204" s="35"/>
      <c r="C204" s="35"/>
      <c r="D204" s="35"/>
      <c r="E204" s="35"/>
    </row>
    <row r="205" spans="2:5" x14ac:dyDescent="0.2">
      <c r="B205" s="35"/>
      <c r="C205" s="35"/>
      <c r="D205" s="35"/>
      <c r="E205" s="35"/>
    </row>
    <row r="206" spans="2:5" x14ac:dyDescent="0.2">
      <c r="B206" s="35"/>
      <c r="C206" s="35"/>
      <c r="D206" s="35"/>
      <c r="E206" s="35"/>
    </row>
    <row r="207" spans="2:5" x14ac:dyDescent="0.2">
      <c r="B207" s="35"/>
      <c r="C207" s="35"/>
      <c r="D207" s="35"/>
      <c r="E207" s="35"/>
    </row>
    <row r="208" spans="2:5" x14ac:dyDescent="0.2">
      <c r="B208" s="35"/>
      <c r="C208" s="35"/>
      <c r="D208" s="35"/>
      <c r="E208" s="35"/>
    </row>
    <row r="209" spans="2:5" x14ac:dyDescent="0.2">
      <c r="B209" s="35"/>
      <c r="C209" s="35"/>
      <c r="D209" s="35"/>
      <c r="E209" s="35"/>
    </row>
    <row r="210" spans="2:5" x14ac:dyDescent="0.2">
      <c r="B210" s="35"/>
      <c r="C210" s="35"/>
      <c r="D210" s="35"/>
      <c r="E210" s="35"/>
    </row>
    <row r="211" spans="2:5" x14ac:dyDescent="0.2">
      <c r="B211" s="35"/>
      <c r="C211" s="35"/>
      <c r="D211" s="35"/>
      <c r="E211" s="35"/>
    </row>
    <row r="212" spans="2:5" x14ac:dyDescent="0.2">
      <c r="B212" s="35"/>
      <c r="C212" s="35"/>
      <c r="D212" s="35"/>
      <c r="E212" s="35"/>
    </row>
    <row r="213" spans="2:5" x14ac:dyDescent="0.2">
      <c r="B213" s="35"/>
      <c r="C213" s="35"/>
      <c r="D213" s="35"/>
      <c r="E213" s="35"/>
    </row>
    <row r="214" spans="2:5" x14ac:dyDescent="0.2">
      <c r="B214" s="35"/>
      <c r="C214" s="35"/>
      <c r="D214" s="35"/>
      <c r="E214" s="35"/>
    </row>
    <row r="215" spans="2:5" x14ac:dyDescent="0.2">
      <c r="B215" s="35"/>
      <c r="C215" s="35"/>
      <c r="D215" s="35"/>
      <c r="E215" s="35"/>
    </row>
    <row r="216" spans="2:5" x14ac:dyDescent="0.2">
      <c r="B216" s="35"/>
      <c r="C216" s="35"/>
      <c r="D216" s="35"/>
      <c r="E216" s="35"/>
    </row>
    <row r="217" spans="2:5" x14ac:dyDescent="0.2">
      <c r="B217" s="35"/>
      <c r="C217" s="35"/>
      <c r="D217" s="35"/>
      <c r="E217" s="35"/>
    </row>
    <row r="218" spans="2:5" x14ac:dyDescent="0.2">
      <c r="B218" s="35"/>
      <c r="C218" s="35"/>
      <c r="D218" s="35"/>
      <c r="E218" s="35"/>
    </row>
    <row r="219" spans="2:5" x14ac:dyDescent="0.2">
      <c r="B219" s="35"/>
      <c r="C219" s="35"/>
      <c r="D219" s="35"/>
      <c r="E219" s="35"/>
    </row>
    <row r="220" spans="2:5" x14ac:dyDescent="0.2">
      <c r="B220" s="35"/>
      <c r="C220" s="35"/>
      <c r="D220" s="35"/>
      <c r="E220" s="35"/>
    </row>
    <row r="221" spans="2:5" x14ac:dyDescent="0.2">
      <c r="B221" s="35"/>
      <c r="C221" s="35"/>
      <c r="D221" s="35"/>
      <c r="E221" s="35"/>
    </row>
    <row r="222" spans="2:5" x14ac:dyDescent="0.2">
      <c r="B222" s="35"/>
      <c r="C222" s="35"/>
      <c r="D222" s="35"/>
      <c r="E222" s="35"/>
    </row>
    <row r="223" spans="2:5" x14ac:dyDescent="0.2">
      <c r="B223" s="35"/>
      <c r="C223" s="35"/>
      <c r="D223" s="35"/>
      <c r="E223" s="35"/>
    </row>
    <row r="224" spans="2:5" x14ac:dyDescent="0.2">
      <c r="B224" s="35"/>
      <c r="C224" s="35"/>
      <c r="D224" s="35"/>
      <c r="E224" s="35"/>
    </row>
    <row r="225" spans="2:5" x14ac:dyDescent="0.2">
      <c r="B225" s="35"/>
      <c r="C225" s="35"/>
      <c r="D225" s="35"/>
      <c r="E225" s="35"/>
    </row>
    <row r="226" spans="2:5" x14ac:dyDescent="0.2">
      <c r="B226" s="35"/>
      <c r="C226" s="35"/>
      <c r="D226" s="35"/>
      <c r="E226" s="35"/>
    </row>
    <row r="227" spans="2:5" x14ac:dyDescent="0.2">
      <c r="B227" s="35"/>
      <c r="C227" s="35"/>
      <c r="D227" s="35"/>
      <c r="E227" s="35"/>
    </row>
    <row r="228" spans="2:5" x14ac:dyDescent="0.2">
      <c r="B228" s="35"/>
      <c r="C228" s="35"/>
      <c r="D228" s="35"/>
      <c r="E228" s="35"/>
    </row>
    <row r="229" spans="2:5" x14ac:dyDescent="0.2">
      <c r="B229" s="35"/>
      <c r="C229" s="35"/>
      <c r="D229" s="35"/>
      <c r="E229" s="35"/>
    </row>
    <row r="230" spans="2:5" x14ac:dyDescent="0.2">
      <c r="B230" s="35"/>
      <c r="C230" s="35"/>
      <c r="D230" s="35"/>
      <c r="E230" s="35"/>
    </row>
    <row r="231" spans="2:5" x14ac:dyDescent="0.2">
      <c r="B231" s="35"/>
      <c r="C231" s="35"/>
      <c r="D231" s="35"/>
      <c r="E231" s="35"/>
    </row>
    <row r="232" spans="2:5" x14ac:dyDescent="0.2">
      <c r="B232" s="35"/>
      <c r="C232" s="35"/>
      <c r="D232" s="35"/>
      <c r="E232" s="35"/>
    </row>
    <row r="233" spans="2:5" x14ac:dyDescent="0.2">
      <c r="B233" s="35"/>
      <c r="C233" s="35"/>
      <c r="D233" s="35"/>
      <c r="E233" s="35"/>
    </row>
    <row r="234" spans="2:5" x14ac:dyDescent="0.2">
      <c r="B234" s="35"/>
      <c r="C234" s="35"/>
      <c r="D234" s="35"/>
      <c r="E234" s="35"/>
    </row>
    <row r="235" spans="2:5" x14ac:dyDescent="0.2">
      <c r="B235" s="35"/>
      <c r="C235" s="35"/>
      <c r="D235" s="35"/>
      <c r="E235" s="35"/>
    </row>
    <row r="236" spans="2:5" x14ac:dyDescent="0.2">
      <c r="B236" s="35"/>
      <c r="C236" s="35"/>
      <c r="D236" s="35"/>
      <c r="E236" s="35"/>
    </row>
    <row r="237" spans="2:5" x14ac:dyDescent="0.2">
      <c r="B237" s="35"/>
      <c r="C237" s="35"/>
      <c r="D237" s="35"/>
      <c r="E237" s="35"/>
    </row>
    <row r="238" spans="2:5" x14ac:dyDescent="0.2">
      <c r="B238" s="35"/>
      <c r="C238" s="35"/>
      <c r="D238" s="35"/>
      <c r="E238" s="35"/>
    </row>
    <row r="239" spans="2:5" x14ac:dyDescent="0.2">
      <c r="B239" s="35"/>
      <c r="C239" s="35"/>
      <c r="D239" s="35"/>
      <c r="E239" s="35"/>
    </row>
    <row r="240" spans="2:5" x14ac:dyDescent="0.2">
      <c r="B240" s="35"/>
      <c r="C240" s="35"/>
      <c r="D240" s="35"/>
      <c r="E240" s="35"/>
    </row>
    <row r="241" spans="2:5" x14ac:dyDescent="0.2">
      <c r="B241" s="35"/>
      <c r="C241" s="35"/>
      <c r="D241" s="35"/>
      <c r="E241" s="35"/>
    </row>
    <row r="242" spans="2:5" x14ac:dyDescent="0.2">
      <c r="B242" s="35"/>
      <c r="C242" s="35"/>
      <c r="D242" s="35"/>
      <c r="E242" s="35"/>
    </row>
    <row r="243" spans="2:5" x14ac:dyDescent="0.2">
      <c r="B243" s="35"/>
      <c r="C243" s="35"/>
      <c r="D243" s="35"/>
      <c r="E243" s="35"/>
    </row>
    <row r="244" spans="2:5" x14ac:dyDescent="0.2">
      <c r="B244" s="35"/>
      <c r="C244" s="35"/>
      <c r="D244" s="35"/>
      <c r="E244" s="35"/>
    </row>
    <row r="245" spans="2:5" x14ac:dyDescent="0.2">
      <c r="B245" s="35"/>
      <c r="C245" s="35"/>
      <c r="D245" s="35"/>
      <c r="E245" s="35"/>
    </row>
    <row r="246" spans="2:5" x14ac:dyDescent="0.2">
      <c r="B246" s="35"/>
      <c r="C246" s="35"/>
      <c r="D246" s="35"/>
      <c r="E246" s="35"/>
    </row>
    <row r="247" spans="2:5" x14ac:dyDescent="0.2">
      <c r="B247" s="35"/>
      <c r="C247" s="35"/>
      <c r="D247" s="35"/>
      <c r="E247" s="35"/>
    </row>
    <row r="248" spans="2:5" x14ac:dyDescent="0.2">
      <c r="B248" s="35"/>
      <c r="C248" s="35"/>
      <c r="D248" s="35"/>
      <c r="E248" s="35"/>
    </row>
    <row r="249" spans="2:5" x14ac:dyDescent="0.2">
      <c r="B249" s="35"/>
      <c r="C249" s="35"/>
      <c r="D249" s="35"/>
      <c r="E249" s="35"/>
    </row>
    <row r="250" spans="2:5" x14ac:dyDescent="0.2">
      <c r="B250" s="35"/>
      <c r="C250" s="35"/>
      <c r="D250" s="35"/>
      <c r="E250" s="35"/>
    </row>
    <row r="251" spans="2:5" x14ac:dyDescent="0.2">
      <c r="B251" s="35"/>
      <c r="C251" s="35"/>
      <c r="D251" s="35"/>
      <c r="E251" s="35"/>
    </row>
    <row r="252" spans="2:5" x14ac:dyDescent="0.2">
      <c r="B252" s="35"/>
      <c r="C252" s="35"/>
      <c r="D252" s="35"/>
      <c r="E252" s="35"/>
    </row>
    <row r="253" spans="2:5" x14ac:dyDescent="0.2">
      <c r="B253" s="35"/>
      <c r="C253" s="35"/>
      <c r="D253" s="35"/>
      <c r="E253" s="35"/>
    </row>
    <row r="254" spans="2:5" x14ac:dyDescent="0.2">
      <c r="B254" s="35"/>
      <c r="C254" s="35"/>
      <c r="D254" s="35"/>
      <c r="E254" s="35"/>
    </row>
    <row r="255" spans="2:5" x14ac:dyDescent="0.2">
      <c r="B255" s="35"/>
      <c r="C255" s="35"/>
      <c r="D255" s="35"/>
      <c r="E255" s="35"/>
    </row>
    <row r="256" spans="2:5" x14ac:dyDescent="0.2">
      <c r="B256" s="35"/>
      <c r="C256" s="35"/>
      <c r="D256" s="35"/>
      <c r="E256" s="35"/>
    </row>
    <row r="257" spans="2:5" x14ac:dyDescent="0.2">
      <c r="B257" s="35"/>
      <c r="C257" s="35"/>
      <c r="D257" s="35"/>
      <c r="E257" s="35"/>
    </row>
    <row r="258" spans="2:5" x14ac:dyDescent="0.2">
      <c r="B258" s="35"/>
      <c r="C258" s="35"/>
      <c r="D258" s="35"/>
      <c r="E258" s="35"/>
    </row>
    <row r="259" spans="2:5" x14ac:dyDescent="0.2">
      <c r="B259" s="35"/>
      <c r="C259" s="35"/>
      <c r="D259" s="35"/>
      <c r="E259" s="35"/>
    </row>
    <row r="260" spans="2:5" x14ac:dyDescent="0.2">
      <c r="B260" s="35"/>
      <c r="C260" s="35"/>
      <c r="D260" s="35"/>
      <c r="E260" s="35"/>
    </row>
    <row r="261" spans="2:5" x14ac:dyDescent="0.2">
      <c r="B261" s="35"/>
      <c r="C261" s="35"/>
      <c r="D261" s="35"/>
      <c r="E261" s="35"/>
    </row>
    <row r="262" spans="2:5" x14ac:dyDescent="0.2">
      <c r="B262" s="35"/>
      <c r="C262" s="35"/>
      <c r="D262" s="35"/>
      <c r="E262" s="35"/>
    </row>
    <row r="263" spans="2:5" x14ac:dyDescent="0.2">
      <c r="B263" s="35"/>
      <c r="C263" s="35"/>
      <c r="D263" s="35"/>
      <c r="E263" s="35"/>
    </row>
    <row r="264" spans="2:5" x14ac:dyDescent="0.2">
      <c r="B264" s="35"/>
      <c r="C264" s="35"/>
      <c r="D264" s="35"/>
      <c r="E264" s="35"/>
    </row>
    <row r="265" spans="2:5" x14ac:dyDescent="0.2">
      <c r="B265" s="35"/>
      <c r="C265" s="35"/>
      <c r="D265" s="35"/>
      <c r="E265" s="35"/>
    </row>
    <row r="266" spans="2:5" x14ac:dyDescent="0.2">
      <c r="B266" s="35"/>
      <c r="C266" s="35"/>
      <c r="D266" s="35"/>
      <c r="E266" s="35"/>
    </row>
    <row r="267" spans="2:5" x14ac:dyDescent="0.2">
      <c r="B267" s="35"/>
      <c r="C267" s="35"/>
      <c r="D267" s="35"/>
      <c r="E267" s="35"/>
    </row>
    <row r="268" spans="2:5" x14ac:dyDescent="0.2">
      <c r="B268" s="35"/>
      <c r="C268" s="35"/>
      <c r="D268" s="35"/>
      <c r="E268" s="35"/>
    </row>
    <row r="269" spans="2:5" x14ac:dyDescent="0.2">
      <c r="B269" s="35"/>
      <c r="C269" s="35"/>
      <c r="D269" s="35"/>
      <c r="E269" s="35"/>
    </row>
    <row r="270" spans="2:5" x14ac:dyDescent="0.2">
      <c r="B270" s="35"/>
      <c r="C270" s="35"/>
      <c r="D270" s="35"/>
      <c r="E270" s="35"/>
    </row>
    <row r="271" spans="2:5" x14ac:dyDescent="0.2">
      <c r="B271" s="35"/>
      <c r="C271" s="35"/>
      <c r="D271" s="35"/>
      <c r="E271" s="35"/>
    </row>
    <row r="272" spans="2:5" x14ac:dyDescent="0.2">
      <c r="B272" s="35"/>
      <c r="C272" s="35"/>
      <c r="D272" s="35"/>
      <c r="E272" s="35"/>
    </row>
    <row r="273" spans="2:5" x14ac:dyDescent="0.2">
      <c r="B273" s="35"/>
      <c r="C273" s="35"/>
      <c r="D273" s="35"/>
      <c r="E273" s="35"/>
    </row>
    <row r="274" spans="2:5" x14ac:dyDescent="0.2">
      <c r="B274" s="35"/>
      <c r="C274" s="35"/>
      <c r="D274" s="35"/>
      <c r="E274" s="35"/>
    </row>
    <row r="275" spans="2:5" x14ac:dyDescent="0.2">
      <c r="B275" s="35"/>
      <c r="C275" s="35"/>
      <c r="D275" s="35"/>
      <c r="E275" s="35"/>
    </row>
    <row r="276" spans="2:5" x14ac:dyDescent="0.2">
      <c r="B276" s="35"/>
      <c r="C276" s="35"/>
      <c r="D276" s="35"/>
      <c r="E276" s="35"/>
    </row>
    <row r="277" spans="2:5" x14ac:dyDescent="0.2">
      <c r="B277" s="35"/>
      <c r="C277" s="35"/>
      <c r="D277" s="35"/>
      <c r="E277" s="35"/>
    </row>
    <row r="278" spans="2:5" x14ac:dyDescent="0.2">
      <c r="B278" s="35"/>
      <c r="C278" s="35"/>
      <c r="D278" s="35"/>
      <c r="E278" s="35"/>
    </row>
    <row r="279" spans="2:5" x14ac:dyDescent="0.2">
      <c r="B279" s="35"/>
      <c r="C279" s="35"/>
      <c r="D279" s="35"/>
      <c r="E279" s="35"/>
    </row>
    <row r="280" spans="2:5" x14ac:dyDescent="0.2">
      <c r="B280" s="35"/>
      <c r="C280" s="35"/>
      <c r="D280" s="35"/>
      <c r="E280" s="35"/>
    </row>
    <row r="281" spans="2:5" x14ac:dyDescent="0.2">
      <c r="B281" s="35"/>
      <c r="C281" s="35"/>
      <c r="D281" s="35"/>
      <c r="E281" s="35"/>
    </row>
    <row r="282" spans="2:5" x14ac:dyDescent="0.2">
      <c r="B282" s="35"/>
      <c r="C282" s="35"/>
      <c r="D282" s="35"/>
      <c r="E282" s="35"/>
    </row>
    <row r="283" spans="2:5" x14ac:dyDescent="0.2">
      <c r="B283" s="35"/>
      <c r="C283" s="35"/>
      <c r="D283" s="35"/>
      <c r="E283" s="35"/>
    </row>
    <row r="284" spans="2:5" x14ac:dyDescent="0.2">
      <c r="B284" s="35"/>
      <c r="C284" s="35"/>
      <c r="D284" s="35"/>
      <c r="E284" s="35"/>
    </row>
    <row r="285" spans="2:5" x14ac:dyDescent="0.2">
      <c r="B285" s="35"/>
      <c r="C285" s="35"/>
      <c r="D285" s="35"/>
      <c r="E285" s="35"/>
    </row>
    <row r="286" spans="2:5" x14ac:dyDescent="0.2">
      <c r="B286" s="35"/>
      <c r="C286" s="35"/>
      <c r="D286" s="35"/>
      <c r="E286" s="35"/>
    </row>
    <row r="287" spans="2:5" x14ac:dyDescent="0.2">
      <c r="B287" s="35"/>
      <c r="C287" s="35"/>
      <c r="D287" s="35"/>
      <c r="E287" s="35"/>
    </row>
    <row r="288" spans="2:5" x14ac:dyDescent="0.2">
      <c r="B288" s="35"/>
      <c r="C288" s="35"/>
      <c r="D288" s="35"/>
      <c r="E288" s="35"/>
    </row>
    <row r="289" spans="2:5" x14ac:dyDescent="0.2">
      <c r="B289" s="35"/>
      <c r="C289" s="35"/>
      <c r="D289" s="35"/>
      <c r="E289" s="35"/>
    </row>
    <row r="290" spans="2:5" x14ac:dyDescent="0.2">
      <c r="B290" s="35"/>
      <c r="C290" s="35"/>
      <c r="D290" s="35"/>
      <c r="E290" s="35"/>
    </row>
    <row r="291" spans="2:5" x14ac:dyDescent="0.2">
      <c r="B291" s="35"/>
      <c r="C291" s="35"/>
      <c r="D291" s="35"/>
      <c r="E291" s="35"/>
    </row>
    <row r="292" spans="2:5" x14ac:dyDescent="0.2">
      <c r="B292" s="35"/>
      <c r="C292" s="35"/>
      <c r="D292" s="35"/>
      <c r="E292" s="35"/>
    </row>
    <row r="293" spans="2:5" x14ac:dyDescent="0.2">
      <c r="B293" s="35"/>
      <c r="C293" s="35"/>
      <c r="D293" s="35"/>
      <c r="E293" s="35"/>
    </row>
    <row r="294" spans="2:5" x14ac:dyDescent="0.2">
      <c r="B294" s="35"/>
      <c r="C294" s="35"/>
      <c r="D294" s="35"/>
      <c r="E294" s="35"/>
    </row>
    <row r="295" spans="2:5" x14ac:dyDescent="0.2">
      <c r="B295" s="35"/>
      <c r="C295" s="35"/>
      <c r="D295" s="35"/>
      <c r="E295" s="35"/>
    </row>
    <row r="296" spans="2:5" x14ac:dyDescent="0.2">
      <c r="B296" s="35"/>
      <c r="C296" s="35"/>
      <c r="D296" s="35"/>
      <c r="E296" s="35"/>
    </row>
    <row r="297" spans="2:5" x14ac:dyDescent="0.2">
      <c r="B297" s="35"/>
      <c r="C297" s="35"/>
      <c r="D297" s="35"/>
      <c r="E297" s="35"/>
    </row>
    <row r="298" spans="2:5" x14ac:dyDescent="0.2">
      <c r="B298" s="35"/>
      <c r="C298" s="35"/>
      <c r="D298" s="35"/>
      <c r="E298" s="35"/>
    </row>
    <row r="299" spans="2:5" x14ac:dyDescent="0.2">
      <c r="B299" s="35"/>
      <c r="C299" s="35"/>
      <c r="D299" s="35"/>
      <c r="E299" s="35"/>
    </row>
    <row r="300" spans="2:5" x14ac:dyDescent="0.2">
      <c r="B300" s="35"/>
      <c r="C300" s="35"/>
      <c r="D300" s="35"/>
      <c r="E300" s="35"/>
    </row>
    <row r="301" spans="2:5" x14ac:dyDescent="0.2">
      <c r="B301" s="35"/>
      <c r="C301" s="35"/>
      <c r="D301" s="35"/>
      <c r="E301" s="35"/>
    </row>
    <row r="302" spans="2:5" x14ac:dyDescent="0.2">
      <c r="B302" s="35"/>
      <c r="C302" s="35"/>
      <c r="D302" s="35"/>
      <c r="E302" s="35"/>
    </row>
    <row r="303" spans="2:5" x14ac:dyDescent="0.2">
      <c r="B303" s="35"/>
      <c r="C303" s="35"/>
      <c r="D303" s="35"/>
      <c r="E303" s="35"/>
    </row>
    <row r="304" spans="2:5" x14ac:dyDescent="0.2">
      <c r="B304" s="35"/>
      <c r="C304" s="35"/>
      <c r="D304" s="35"/>
      <c r="E304" s="35"/>
    </row>
    <row r="305" spans="2:5" x14ac:dyDescent="0.2">
      <c r="B305" s="35"/>
      <c r="C305" s="35"/>
      <c r="D305" s="35"/>
      <c r="E305" s="35"/>
    </row>
    <row r="306" spans="2:5" x14ac:dyDescent="0.2">
      <c r="B306" s="35"/>
      <c r="C306" s="35"/>
      <c r="D306" s="35"/>
      <c r="E306" s="35"/>
    </row>
    <row r="307" spans="2:5" x14ac:dyDescent="0.2">
      <c r="B307" s="35"/>
      <c r="C307" s="35"/>
      <c r="D307" s="35"/>
      <c r="E307" s="35"/>
    </row>
    <row r="308" spans="2:5" x14ac:dyDescent="0.2">
      <c r="B308" s="35"/>
      <c r="C308" s="35"/>
      <c r="D308" s="35"/>
      <c r="E308" s="35"/>
    </row>
    <row r="309" spans="2:5" x14ac:dyDescent="0.2">
      <c r="B309" s="35"/>
      <c r="C309" s="35"/>
      <c r="D309" s="35"/>
      <c r="E309" s="35"/>
    </row>
    <row r="310" spans="2:5" x14ac:dyDescent="0.2">
      <c r="B310" s="35"/>
      <c r="C310" s="35"/>
      <c r="D310" s="35"/>
      <c r="E310" s="35"/>
    </row>
    <row r="311" spans="2:5" x14ac:dyDescent="0.2">
      <c r="B311" s="35"/>
      <c r="C311" s="35"/>
      <c r="D311" s="35"/>
      <c r="E311" s="35"/>
    </row>
    <row r="312" spans="2:5" x14ac:dyDescent="0.2">
      <c r="B312" s="35"/>
      <c r="C312" s="35"/>
      <c r="D312" s="35"/>
      <c r="E312" s="35"/>
    </row>
    <row r="313" spans="2:5" x14ac:dyDescent="0.2">
      <c r="B313" s="35"/>
      <c r="C313" s="35"/>
      <c r="D313" s="35"/>
      <c r="E313" s="35"/>
    </row>
    <row r="314" spans="2:5" x14ac:dyDescent="0.2">
      <c r="B314" s="35"/>
      <c r="C314" s="35"/>
      <c r="D314" s="35"/>
      <c r="E314" s="35"/>
    </row>
    <row r="315" spans="2:5" x14ac:dyDescent="0.2">
      <c r="B315" s="35"/>
      <c r="C315" s="35"/>
      <c r="D315" s="35"/>
      <c r="E315" s="35"/>
    </row>
    <row r="316" spans="2:5" x14ac:dyDescent="0.2">
      <c r="B316" s="35"/>
      <c r="C316" s="35"/>
      <c r="D316" s="35"/>
      <c r="E316" s="35"/>
    </row>
    <row r="317" spans="2:5" x14ac:dyDescent="0.2">
      <c r="B317" s="35"/>
      <c r="C317" s="35"/>
      <c r="D317" s="35"/>
      <c r="E317" s="35"/>
    </row>
    <row r="318" spans="2:5" x14ac:dyDescent="0.2">
      <c r="B318" s="35"/>
      <c r="C318" s="35"/>
      <c r="D318" s="35"/>
      <c r="E318" s="35"/>
    </row>
    <row r="319" spans="2:5" x14ac:dyDescent="0.2">
      <c r="B319" s="35"/>
      <c r="C319" s="35"/>
      <c r="D319" s="35"/>
      <c r="E319" s="35"/>
    </row>
    <row r="320" spans="2:5" x14ac:dyDescent="0.2">
      <c r="B320" s="35"/>
      <c r="C320" s="35"/>
      <c r="D320" s="35"/>
      <c r="E320" s="35"/>
    </row>
    <row r="321" spans="2:5" x14ac:dyDescent="0.2">
      <c r="B321" s="35"/>
      <c r="C321" s="35"/>
      <c r="D321" s="35"/>
      <c r="E321" s="35"/>
    </row>
    <row r="322" spans="2:5" x14ac:dyDescent="0.2">
      <c r="B322" s="35"/>
      <c r="C322" s="35"/>
      <c r="D322" s="35"/>
      <c r="E322" s="35"/>
    </row>
    <row r="323" spans="2:5" x14ac:dyDescent="0.2">
      <c r="B323" s="35"/>
      <c r="C323" s="35"/>
      <c r="D323" s="35"/>
      <c r="E323" s="35"/>
    </row>
    <row r="324" spans="2:5" x14ac:dyDescent="0.2">
      <c r="B324" s="35"/>
      <c r="C324" s="35"/>
      <c r="D324" s="35"/>
      <c r="E324" s="35"/>
    </row>
    <row r="325" spans="2:5" x14ac:dyDescent="0.2">
      <c r="B325" s="35"/>
      <c r="C325" s="35"/>
      <c r="D325" s="35"/>
      <c r="E325" s="35"/>
    </row>
    <row r="326" spans="2:5" x14ac:dyDescent="0.2">
      <c r="B326" s="35"/>
      <c r="C326" s="35"/>
      <c r="D326" s="35"/>
      <c r="E326" s="35"/>
    </row>
    <row r="327" spans="2:5" x14ac:dyDescent="0.2">
      <c r="B327" s="35"/>
      <c r="C327" s="35"/>
      <c r="D327" s="35"/>
      <c r="E327" s="35"/>
    </row>
    <row r="328" spans="2:5" x14ac:dyDescent="0.2">
      <c r="B328" s="35"/>
      <c r="C328" s="35"/>
      <c r="D328" s="35"/>
      <c r="E328" s="35"/>
    </row>
    <row r="329" spans="2:5" x14ac:dyDescent="0.2">
      <c r="B329" s="35"/>
      <c r="C329" s="35"/>
      <c r="D329" s="35"/>
      <c r="E329" s="35"/>
    </row>
    <row r="330" spans="2:5" x14ac:dyDescent="0.2">
      <c r="B330" s="35"/>
      <c r="C330" s="35"/>
      <c r="D330" s="35"/>
      <c r="E330" s="35"/>
    </row>
    <row r="331" spans="2:5" x14ac:dyDescent="0.2">
      <c r="B331" s="35"/>
      <c r="C331" s="35"/>
      <c r="D331" s="35"/>
      <c r="E331" s="35"/>
    </row>
    <row r="332" spans="2:5" x14ac:dyDescent="0.2">
      <c r="B332" s="35"/>
      <c r="C332" s="35"/>
      <c r="D332" s="35"/>
      <c r="E332" s="35"/>
    </row>
    <row r="333" spans="2:5" x14ac:dyDescent="0.2">
      <c r="B333" s="35"/>
      <c r="C333" s="35"/>
      <c r="D333" s="35"/>
      <c r="E333" s="35"/>
    </row>
    <row r="334" spans="2:5" x14ac:dyDescent="0.2">
      <c r="B334" s="35"/>
      <c r="C334" s="35"/>
      <c r="D334" s="35"/>
      <c r="E334" s="35"/>
    </row>
    <row r="335" spans="2:5" x14ac:dyDescent="0.2">
      <c r="B335" s="35"/>
      <c r="C335" s="35"/>
      <c r="D335" s="35"/>
      <c r="E335" s="35"/>
    </row>
    <row r="336" spans="2:5" x14ac:dyDescent="0.2">
      <c r="B336" s="35"/>
      <c r="C336" s="35"/>
      <c r="D336" s="35"/>
      <c r="E336" s="35"/>
    </row>
    <row r="337" spans="2:5" x14ac:dyDescent="0.2">
      <c r="B337" s="35"/>
      <c r="C337" s="35"/>
      <c r="D337" s="35"/>
      <c r="E337" s="35"/>
    </row>
    <row r="338" spans="2:5" x14ac:dyDescent="0.2">
      <c r="B338" s="35"/>
      <c r="C338" s="35"/>
      <c r="D338" s="35"/>
      <c r="E338" s="35"/>
    </row>
    <row r="339" spans="2:5" x14ac:dyDescent="0.2">
      <c r="B339" s="35"/>
      <c r="C339" s="35"/>
      <c r="D339" s="35"/>
      <c r="E339" s="35"/>
    </row>
    <row r="340" spans="2:5" x14ac:dyDescent="0.2">
      <c r="B340" s="35"/>
      <c r="C340" s="35"/>
      <c r="D340" s="35"/>
      <c r="E340" s="35"/>
    </row>
    <row r="341" spans="2:5" x14ac:dyDescent="0.2">
      <c r="B341" s="35"/>
      <c r="C341" s="35"/>
      <c r="D341" s="35"/>
      <c r="E341" s="35"/>
    </row>
    <row r="342" spans="2:5" x14ac:dyDescent="0.2">
      <c r="B342" s="35"/>
      <c r="C342" s="35"/>
      <c r="D342" s="35"/>
      <c r="E342" s="35"/>
    </row>
    <row r="343" spans="2:5" x14ac:dyDescent="0.2">
      <c r="B343" s="35"/>
      <c r="C343" s="35"/>
      <c r="D343" s="35"/>
      <c r="E343" s="35"/>
    </row>
    <row r="344" spans="2:5" x14ac:dyDescent="0.2">
      <c r="B344" s="35"/>
      <c r="C344" s="35"/>
      <c r="D344" s="35"/>
      <c r="E344" s="35"/>
    </row>
    <row r="345" spans="2:5" x14ac:dyDescent="0.2">
      <c r="B345" s="35"/>
      <c r="C345" s="35"/>
      <c r="D345" s="35"/>
      <c r="E345" s="35"/>
    </row>
    <row r="346" spans="2:5" x14ac:dyDescent="0.2">
      <c r="B346" s="35"/>
      <c r="C346" s="35"/>
      <c r="D346" s="35"/>
      <c r="E346" s="35"/>
    </row>
    <row r="347" spans="2:5" x14ac:dyDescent="0.2">
      <c r="B347" s="35"/>
      <c r="C347" s="35"/>
      <c r="D347" s="35"/>
      <c r="E347" s="35"/>
    </row>
    <row r="348" spans="2:5" x14ac:dyDescent="0.2">
      <c r="B348" s="35"/>
      <c r="C348" s="35"/>
      <c r="D348" s="35"/>
      <c r="E348" s="35"/>
    </row>
    <row r="349" spans="2:5" x14ac:dyDescent="0.2">
      <c r="B349" s="35"/>
      <c r="C349" s="35"/>
      <c r="D349" s="35"/>
      <c r="E349" s="35"/>
    </row>
    <row r="350" spans="2:5" x14ac:dyDescent="0.2">
      <c r="B350" s="35"/>
      <c r="C350" s="35"/>
      <c r="D350" s="35"/>
      <c r="E350" s="35"/>
    </row>
    <row r="351" spans="2:5" x14ac:dyDescent="0.2">
      <c r="B351" s="35"/>
      <c r="C351" s="35"/>
      <c r="D351" s="35"/>
      <c r="E351" s="35"/>
    </row>
    <row r="352" spans="2:5" x14ac:dyDescent="0.2">
      <c r="B352" s="35"/>
      <c r="C352" s="35"/>
      <c r="D352" s="35"/>
      <c r="E352" s="35"/>
    </row>
    <row r="353" spans="2:5" x14ac:dyDescent="0.2">
      <c r="B353" s="35"/>
      <c r="C353" s="35"/>
      <c r="D353" s="35"/>
      <c r="E353" s="35"/>
    </row>
    <row r="354" spans="2:5" x14ac:dyDescent="0.2">
      <c r="B354" s="35"/>
      <c r="C354" s="35"/>
      <c r="D354" s="35"/>
      <c r="E354" s="35"/>
    </row>
    <row r="355" spans="2:5" x14ac:dyDescent="0.2">
      <c r="B355" s="35"/>
      <c r="C355" s="35"/>
      <c r="D355" s="35"/>
      <c r="E355" s="35"/>
    </row>
    <row r="356" spans="2:5" x14ac:dyDescent="0.2">
      <c r="B356" s="35"/>
      <c r="C356" s="35"/>
      <c r="D356" s="35"/>
      <c r="E356" s="35"/>
    </row>
    <row r="357" spans="2:5" x14ac:dyDescent="0.2">
      <c r="B357" s="35"/>
      <c r="C357" s="35"/>
      <c r="D357" s="35"/>
      <c r="E357" s="35"/>
    </row>
    <row r="358" spans="2:5" x14ac:dyDescent="0.2">
      <c r="B358" s="35"/>
      <c r="C358" s="35"/>
      <c r="D358" s="35"/>
      <c r="E358" s="35"/>
    </row>
    <row r="359" spans="2:5" x14ac:dyDescent="0.2">
      <c r="B359" s="35"/>
      <c r="C359" s="35"/>
      <c r="D359" s="35"/>
      <c r="E359" s="35"/>
    </row>
    <row r="360" spans="2:5" x14ac:dyDescent="0.2">
      <c r="B360" s="35"/>
      <c r="C360" s="35"/>
      <c r="D360" s="35"/>
      <c r="E360" s="35"/>
    </row>
    <row r="361" spans="2:5" x14ac:dyDescent="0.2">
      <c r="B361" s="35"/>
      <c r="C361" s="35"/>
      <c r="D361" s="35"/>
      <c r="E361" s="35"/>
    </row>
    <row r="362" spans="2:5" x14ac:dyDescent="0.2">
      <c r="B362" s="35"/>
      <c r="C362" s="35"/>
      <c r="D362" s="35"/>
      <c r="E362" s="35"/>
    </row>
    <row r="363" spans="2:5" x14ac:dyDescent="0.2">
      <c r="B363" s="35"/>
      <c r="C363" s="35"/>
      <c r="D363" s="35"/>
      <c r="E363" s="35"/>
    </row>
    <row r="364" spans="2:5" x14ac:dyDescent="0.2">
      <c r="B364" s="35"/>
      <c r="C364" s="35"/>
      <c r="D364" s="35"/>
      <c r="E364" s="35"/>
    </row>
    <row r="365" spans="2:5" x14ac:dyDescent="0.2">
      <c r="B365" s="35"/>
      <c r="C365" s="35"/>
      <c r="D365" s="35"/>
      <c r="E365" s="35"/>
    </row>
    <row r="366" spans="2:5" x14ac:dyDescent="0.2">
      <c r="B366" s="35"/>
      <c r="C366" s="35"/>
      <c r="D366" s="35"/>
      <c r="E366" s="35"/>
    </row>
    <row r="367" spans="2:5" x14ac:dyDescent="0.2">
      <c r="B367" s="35"/>
      <c r="C367" s="35"/>
      <c r="D367" s="35"/>
      <c r="E367" s="35"/>
    </row>
    <row r="368" spans="2:5" x14ac:dyDescent="0.2">
      <c r="B368" s="35"/>
      <c r="C368" s="35"/>
      <c r="D368" s="35"/>
      <c r="E368" s="35"/>
    </row>
    <row r="369" spans="2:5" x14ac:dyDescent="0.2">
      <c r="B369" s="35"/>
      <c r="C369" s="35"/>
      <c r="D369" s="35"/>
      <c r="E369" s="35"/>
    </row>
    <row r="370" spans="2:5" x14ac:dyDescent="0.2">
      <c r="B370" s="35"/>
      <c r="C370" s="35"/>
      <c r="D370" s="35"/>
      <c r="E370" s="35"/>
    </row>
    <row r="371" spans="2:5" x14ac:dyDescent="0.2">
      <c r="B371" s="35"/>
      <c r="C371" s="35"/>
      <c r="D371" s="35"/>
      <c r="E371" s="35"/>
    </row>
    <row r="372" spans="2:5" x14ac:dyDescent="0.2">
      <c r="B372" s="35"/>
      <c r="C372" s="35"/>
      <c r="D372" s="35"/>
      <c r="E372" s="35"/>
    </row>
    <row r="373" spans="2:5" x14ac:dyDescent="0.2">
      <c r="B373" s="35"/>
      <c r="C373" s="35"/>
      <c r="D373" s="35"/>
      <c r="E373" s="35"/>
    </row>
    <row r="374" spans="2:5" x14ac:dyDescent="0.2">
      <c r="B374" s="35"/>
      <c r="C374" s="35"/>
      <c r="D374" s="35"/>
      <c r="E374" s="35"/>
    </row>
    <row r="375" spans="2:5" x14ac:dyDescent="0.2">
      <c r="B375" s="35"/>
      <c r="C375" s="35"/>
      <c r="D375" s="35"/>
      <c r="E375" s="35"/>
    </row>
    <row r="376" spans="2:5" x14ac:dyDescent="0.2">
      <c r="B376" s="35"/>
      <c r="C376" s="35"/>
      <c r="D376" s="35"/>
      <c r="E376" s="35"/>
    </row>
    <row r="377" spans="2:5" x14ac:dyDescent="0.2">
      <c r="B377" s="35"/>
      <c r="C377" s="35"/>
      <c r="D377" s="35"/>
      <c r="E377" s="35"/>
    </row>
    <row r="378" spans="2:5" x14ac:dyDescent="0.2">
      <c r="B378" s="35"/>
      <c r="C378" s="35"/>
      <c r="D378" s="35"/>
      <c r="E378" s="35"/>
    </row>
    <row r="379" spans="2:5" x14ac:dyDescent="0.2">
      <c r="B379" s="35"/>
      <c r="C379" s="35"/>
      <c r="D379" s="35"/>
      <c r="E379" s="35"/>
    </row>
    <row r="380" spans="2:5" x14ac:dyDescent="0.2">
      <c r="B380" s="35"/>
      <c r="C380" s="35"/>
      <c r="D380" s="35"/>
      <c r="E380" s="35"/>
    </row>
    <row r="381" spans="2:5" x14ac:dyDescent="0.2">
      <c r="B381" s="35"/>
      <c r="C381" s="35"/>
      <c r="D381" s="35"/>
      <c r="E381" s="35"/>
    </row>
    <row r="382" spans="2:5" x14ac:dyDescent="0.2">
      <c r="B382" s="35"/>
      <c r="C382" s="35"/>
      <c r="D382" s="35"/>
      <c r="E382" s="35"/>
    </row>
    <row r="383" spans="2:5" x14ac:dyDescent="0.2">
      <c r="B383" s="35"/>
      <c r="C383" s="35"/>
      <c r="D383" s="35"/>
      <c r="E383" s="35"/>
    </row>
    <row r="384" spans="2:5" x14ac:dyDescent="0.2">
      <c r="B384" s="35"/>
      <c r="C384" s="35"/>
      <c r="D384" s="35"/>
      <c r="E384" s="35"/>
    </row>
    <row r="385" spans="2:5" x14ac:dyDescent="0.2">
      <c r="B385" s="35"/>
      <c r="C385" s="35"/>
      <c r="D385" s="35"/>
      <c r="E385" s="35"/>
    </row>
    <row r="386" spans="2:5" x14ac:dyDescent="0.2">
      <c r="B386" s="35"/>
      <c r="C386" s="35"/>
      <c r="D386" s="35"/>
      <c r="E386" s="35"/>
    </row>
    <row r="387" spans="2:5" x14ac:dyDescent="0.2">
      <c r="B387" s="35"/>
      <c r="C387" s="35"/>
      <c r="D387" s="35"/>
      <c r="E387" s="35"/>
    </row>
    <row r="388" spans="2:5" x14ac:dyDescent="0.2">
      <c r="B388" s="35"/>
      <c r="C388" s="35"/>
      <c r="D388" s="35"/>
      <c r="E388" s="35"/>
    </row>
    <row r="389" spans="2:5" x14ac:dyDescent="0.2">
      <c r="B389" s="35"/>
      <c r="C389" s="35"/>
      <c r="D389" s="35"/>
      <c r="E389" s="35"/>
    </row>
    <row r="390" spans="2:5" x14ac:dyDescent="0.2">
      <c r="B390" s="35"/>
      <c r="C390" s="35"/>
      <c r="D390" s="35"/>
      <c r="E390" s="35"/>
    </row>
    <row r="391" spans="2:5" x14ac:dyDescent="0.2">
      <c r="B391" s="35"/>
      <c r="C391" s="35"/>
      <c r="D391" s="35"/>
      <c r="E391" s="35"/>
    </row>
    <row r="392" spans="2:5" x14ac:dyDescent="0.2">
      <c r="B392" s="35"/>
      <c r="C392" s="35"/>
      <c r="D392" s="35"/>
      <c r="E392" s="35"/>
    </row>
    <row r="393" spans="2:5" x14ac:dyDescent="0.2">
      <c r="B393" s="35"/>
      <c r="C393" s="35"/>
      <c r="D393" s="35"/>
      <c r="E393" s="35"/>
    </row>
    <row r="394" spans="2:5" x14ac:dyDescent="0.2">
      <c r="B394" s="35"/>
      <c r="C394" s="35"/>
      <c r="D394" s="35"/>
      <c r="E394" s="35"/>
    </row>
    <row r="395" spans="2:5" x14ac:dyDescent="0.2">
      <c r="B395" s="35"/>
      <c r="C395" s="35"/>
      <c r="D395" s="35"/>
      <c r="E395" s="35"/>
    </row>
    <row r="396" spans="2:5" x14ac:dyDescent="0.2">
      <c r="B396" s="35"/>
      <c r="C396" s="35"/>
      <c r="D396" s="35"/>
      <c r="E396" s="35"/>
    </row>
    <row r="397" spans="2:5" x14ac:dyDescent="0.2">
      <c r="B397" s="35"/>
      <c r="C397" s="35"/>
      <c r="D397" s="35"/>
      <c r="E397" s="35"/>
    </row>
    <row r="398" spans="2:5" x14ac:dyDescent="0.2">
      <c r="B398" s="35"/>
      <c r="C398" s="35"/>
      <c r="D398" s="35"/>
      <c r="E398" s="35"/>
    </row>
    <row r="399" spans="2:5" x14ac:dyDescent="0.2">
      <c r="B399" s="35"/>
      <c r="C399" s="35"/>
      <c r="D399" s="35"/>
      <c r="E399" s="35"/>
    </row>
    <row r="400" spans="2:5" x14ac:dyDescent="0.2">
      <c r="B400" s="35"/>
      <c r="C400" s="35"/>
      <c r="D400" s="35"/>
      <c r="E400" s="35"/>
    </row>
    <row r="401" spans="2:5" x14ac:dyDescent="0.2">
      <c r="B401" s="35"/>
      <c r="C401" s="35"/>
      <c r="D401" s="35"/>
      <c r="E401" s="35"/>
    </row>
    <row r="402" spans="2:5" x14ac:dyDescent="0.2">
      <c r="B402" s="35"/>
      <c r="C402" s="35"/>
      <c r="D402" s="35"/>
      <c r="E402" s="35"/>
    </row>
    <row r="403" spans="2:5" x14ac:dyDescent="0.2">
      <c r="B403" s="35"/>
      <c r="C403" s="35"/>
      <c r="D403" s="35"/>
      <c r="E403" s="35"/>
    </row>
    <row r="404" spans="2:5" x14ac:dyDescent="0.2">
      <c r="B404" s="35"/>
      <c r="C404" s="35"/>
      <c r="D404" s="35"/>
      <c r="E404" s="35"/>
    </row>
    <row r="405" spans="2:5" x14ac:dyDescent="0.2">
      <c r="B405" s="35"/>
      <c r="C405" s="35"/>
      <c r="D405" s="35"/>
      <c r="E405" s="35"/>
    </row>
    <row r="406" spans="2:5" x14ac:dyDescent="0.2">
      <c r="B406" s="35"/>
      <c r="C406" s="35"/>
      <c r="D406" s="35"/>
      <c r="E406" s="35"/>
    </row>
    <row r="407" spans="2:5" x14ac:dyDescent="0.2">
      <c r="B407" s="35"/>
      <c r="C407" s="35"/>
      <c r="D407" s="35"/>
      <c r="E407" s="35"/>
    </row>
    <row r="408" spans="2:5" x14ac:dyDescent="0.2">
      <c r="B408" s="35"/>
      <c r="C408" s="35"/>
      <c r="D408" s="35"/>
      <c r="E408" s="35"/>
    </row>
    <row r="409" spans="2:5" x14ac:dyDescent="0.2">
      <c r="B409" s="35"/>
      <c r="C409" s="35"/>
      <c r="D409" s="35"/>
      <c r="E409" s="35"/>
    </row>
    <row r="410" spans="2:5" x14ac:dyDescent="0.2">
      <c r="B410" s="35"/>
      <c r="C410" s="35"/>
      <c r="D410" s="35"/>
      <c r="E410" s="35"/>
    </row>
    <row r="411" spans="2:5" x14ac:dyDescent="0.2">
      <c r="B411" s="35"/>
      <c r="C411" s="35"/>
      <c r="D411" s="35"/>
      <c r="E411" s="35"/>
    </row>
    <row r="412" spans="2:5" x14ac:dyDescent="0.2">
      <c r="B412" s="35"/>
      <c r="C412" s="35"/>
      <c r="D412" s="35"/>
      <c r="E412" s="35"/>
    </row>
    <row r="413" spans="2:5" x14ac:dyDescent="0.2">
      <c r="B413" s="35"/>
      <c r="C413" s="35"/>
      <c r="D413" s="35"/>
      <c r="E413" s="35"/>
    </row>
    <row r="414" spans="2:5" x14ac:dyDescent="0.2">
      <c r="B414" s="35"/>
      <c r="C414" s="35"/>
      <c r="D414" s="35"/>
      <c r="E414" s="35"/>
    </row>
    <row r="415" spans="2:5" x14ac:dyDescent="0.2">
      <c r="B415" s="35"/>
      <c r="C415" s="35"/>
      <c r="D415" s="35"/>
      <c r="E415" s="35"/>
    </row>
    <row r="416" spans="2:5" x14ac:dyDescent="0.2">
      <c r="B416" s="35"/>
      <c r="C416" s="35"/>
      <c r="D416" s="35"/>
      <c r="E416" s="35"/>
    </row>
    <row r="417" spans="2:5" x14ac:dyDescent="0.2">
      <c r="B417" s="35"/>
      <c r="C417" s="35"/>
      <c r="D417" s="35"/>
      <c r="E417" s="35"/>
    </row>
    <row r="418" spans="2:5" x14ac:dyDescent="0.2">
      <c r="B418" s="35"/>
      <c r="C418" s="35"/>
      <c r="D418" s="35"/>
      <c r="E418" s="35"/>
    </row>
    <row r="419" spans="2:5" x14ac:dyDescent="0.2">
      <c r="B419" s="35"/>
      <c r="C419" s="35"/>
      <c r="D419" s="35"/>
      <c r="E419" s="35"/>
    </row>
    <row r="420" spans="2:5" x14ac:dyDescent="0.2">
      <c r="B420" s="35"/>
      <c r="C420" s="35"/>
      <c r="D420" s="35"/>
      <c r="E420" s="35"/>
    </row>
    <row r="421" spans="2:5" x14ac:dyDescent="0.2">
      <c r="B421" s="35"/>
      <c r="C421" s="35"/>
      <c r="D421" s="35"/>
      <c r="E421" s="35"/>
    </row>
    <row r="422" spans="2:5" x14ac:dyDescent="0.2">
      <c r="B422" s="35"/>
      <c r="C422" s="35"/>
      <c r="D422" s="35"/>
      <c r="E422" s="35"/>
    </row>
    <row r="423" spans="2:5" x14ac:dyDescent="0.2">
      <c r="B423" s="35"/>
      <c r="C423" s="35"/>
      <c r="D423" s="35"/>
      <c r="E423" s="35"/>
    </row>
    <row r="424" spans="2:5" x14ac:dyDescent="0.2">
      <c r="B424" s="35"/>
      <c r="C424" s="35"/>
      <c r="D424" s="35"/>
      <c r="E424" s="35"/>
    </row>
    <row r="425" spans="2:5" x14ac:dyDescent="0.2">
      <c r="B425" s="35"/>
      <c r="C425" s="35"/>
      <c r="D425" s="35"/>
      <c r="E425" s="35"/>
    </row>
    <row r="426" spans="2:5" x14ac:dyDescent="0.2">
      <c r="B426" s="35"/>
      <c r="C426" s="35"/>
      <c r="D426" s="35"/>
      <c r="E426" s="35"/>
    </row>
    <row r="427" spans="2:5" x14ac:dyDescent="0.2">
      <c r="B427" s="35"/>
      <c r="C427" s="35"/>
      <c r="D427" s="35"/>
      <c r="E427" s="35"/>
    </row>
    <row r="428" spans="2:5" x14ac:dyDescent="0.2">
      <c r="B428" s="35"/>
      <c r="C428" s="35"/>
      <c r="D428" s="35"/>
      <c r="E428" s="35"/>
    </row>
    <row r="429" spans="2:5" x14ac:dyDescent="0.2">
      <c r="B429" s="35"/>
      <c r="C429" s="35"/>
      <c r="D429" s="35"/>
      <c r="E429" s="35"/>
    </row>
    <row r="430" spans="2:5" x14ac:dyDescent="0.2">
      <c r="B430" s="35"/>
      <c r="C430" s="35"/>
      <c r="D430" s="35"/>
      <c r="E430" s="35"/>
    </row>
    <row r="431" spans="2:5" x14ac:dyDescent="0.2">
      <c r="B431" s="35"/>
      <c r="C431" s="35"/>
      <c r="D431" s="35"/>
      <c r="E431" s="35"/>
    </row>
    <row r="432" spans="2:5" x14ac:dyDescent="0.2">
      <c r="B432" s="35"/>
      <c r="C432" s="35"/>
      <c r="D432" s="35"/>
      <c r="E432" s="35"/>
    </row>
    <row r="433" spans="2:5" x14ac:dyDescent="0.2">
      <c r="B433" s="35"/>
      <c r="C433" s="35"/>
      <c r="D433" s="35"/>
      <c r="E433" s="35"/>
    </row>
    <row r="434" spans="2:5" x14ac:dyDescent="0.2">
      <c r="B434" s="35"/>
      <c r="C434" s="35"/>
      <c r="D434" s="35"/>
      <c r="E434" s="35"/>
    </row>
    <row r="435" spans="2:5" x14ac:dyDescent="0.2">
      <c r="B435" s="35"/>
      <c r="C435" s="35"/>
      <c r="D435" s="35"/>
      <c r="E435" s="35"/>
    </row>
    <row r="436" spans="2:5" x14ac:dyDescent="0.2">
      <c r="B436" s="35"/>
      <c r="C436" s="35"/>
      <c r="D436" s="35"/>
      <c r="E436" s="35"/>
    </row>
    <row r="437" spans="2:5" x14ac:dyDescent="0.2">
      <c r="B437" s="35"/>
      <c r="C437" s="35"/>
      <c r="D437" s="35"/>
      <c r="E437" s="35"/>
    </row>
    <row r="438" spans="2:5" x14ac:dyDescent="0.2">
      <c r="B438" s="35"/>
      <c r="C438" s="35"/>
      <c r="D438" s="35"/>
      <c r="E438" s="35"/>
    </row>
    <row r="439" spans="2:5" x14ac:dyDescent="0.2">
      <c r="B439" s="35"/>
      <c r="C439" s="35"/>
      <c r="D439" s="35"/>
      <c r="E439" s="35"/>
    </row>
    <row r="440" spans="2:5" x14ac:dyDescent="0.2">
      <c r="B440" s="35"/>
      <c r="C440" s="35"/>
      <c r="D440" s="35"/>
      <c r="E440" s="35"/>
    </row>
    <row r="441" spans="2:5" x14ac:dyDescent="0.2">
      <c r="B441" s="35"/>
      <c r="C441" s="35"/>
      <c r="D441" s="35"/>
      <c r="E441" s="35"/>
    </row>
    <row r="442" spans="2:5" x14ac:dyDescent="0.2">
      <c r="B442" s="35"/>
      <c r="C442" s="35"/>
      <c r="D442" s="35"/>
      <c r="E442" s="35"/>
    </row>
    <row r="443" spans="2:5" x14ac:dyDescent="0.2">
      <c r="B443" s="35"/>
      <c r="C443" s="35"/>
      <c r="D443" s="35"/>
      <c r="E443" s="35"/>
    </row>
    <row r="444" spans="2:5" x14ac:dyDescent="0.2">
      <c r="B444" s="35"/>
      <c r="C444" s="35"/>
      <c r="D444" s="35"/>
      <c r="E444" s="35"/>
    </row>
    <row r="445" spans="2:5" x14ac:dyDescent="0.2">
      <c r="B445" s="35"/>
      <c r="C445" s="35"/>
      <c r="D445" s="35"/>
      <c r="E445" s="35"/>
    </row>
    <row r="446" spans="2:5" x14ac:dyDescent="0.2">
      <c r="B446" s="35"/>
      <c r="C446" s="35"/>
      <c r="D446" s="35"/>
      <c r="E446" s="35"/>
    </row>
    <row r="447" spans="2:5" x14ac:dyDescent="0.2">
      <c r="B447" s="35"/>
      <c r="C447" s="35"/>
      <c r="D447" s="35"/>
      <c r="E447" s="35"/>
    </row>
    <row r="448" spans="2:5" x14ac:dyDescent="0.2">
      <c r="B448" s="35"/>
      <c r="C448" s="35"/>
      <c r="D448" s="35"/>
      <c r="E448" s="35"/>
    </row>
    <row r="449" spans="2:5" x14ac:dyDescent="0.2">
      <c r="B449" s="35"/>
      <c r="C449" s="35"/>
      <c r="D449" s="35"/>
      <c r="E449" s="35"/>
    </row>
    <row r="450" spans="2:5" x14ac:dyDescent="0.2">
      <c r="B450" s="35"/>
      <c r="C450" s="35"/>
      <c r="D450" s="35"/>
      <c r="E450" s="35"/>
    </row>
    <row r="451" spans="2:5" x14ac:dyDescent="0.2">
      <c r="B451" s="35"/>
      <c r="C451" s="35"/>
      <c r="D451" s="35"/>
      <c r="E451" s="35"/>
    </row>
    <row r="452" spans="2:5" x14ac:dyDescent="0.2">
      <c r="B452" s="35"/>
      <c r="C452" s="35"/>
      <c r="D452" s="35"/>
      <c r="E452" s="35"/>
    </row>
    <row r="453" spans="2:5" x14ac:dyDescent="0.2">
      <c r="B453" s="35"/>
      <c r="C453" s="35"/>
      <c r="D453" s="35"/>
      <c r="E453" s="35"/>
    </row>
    <row r="454" spans="2:5" x14ac:dyDescent="0.2">
      <c r="B454" s="35"/>
      <c r="C454" s="35"/>
      <c r="D454" s="35"/>
      <c r="E454" s="35"/>
    </row>
    <row r="455" spans="2:5" x14ac:dyDescent="0.2">
      <c r="B455" s="35"/>
      <c r="C455" s="35"/>
      <c r="D455" s="35"/>
      <c r="E455" s="35"/>
    </row>
    <row r="456" spans="2:5" x14ac:dyDescent="0.2">
      <c r="B456" s="35"/>
      <c r="C456" s="35"/>
      <c r="D456" s="35"/>
      <c r="E456" s="35"/>
    </row>
    <row r="457" spans="2:5" x14ac:dyDescent="0.2">
      <c r="B457" s="35"/>
      <c r="C457" s="35"/>
      <c r="D457" s="35"/>
      <c r="E457" s="35"/>
    </row>
    <row r="458" spans="2:5" x14ac:dyDescent="0.2">
      <c r="B458" s="35"/>
      <c r="C458" s="35"/>
      <c r="D458" s="35"/>
      <c r="E458" s="35"/>
    </row>
    <row r="459" spans="2:5" x14ac:dyDescent="0.2">
      <c r="B459" s="35"/>
      <c r="C459" s="35"/>
      <c r="D459" s="35"/>
      <c r="E459" s="35"/>
    </row>
    <row r="460" spans="2:5" x14ac:dyDescent="0.2">
      <c r="B460" s="35"/>
      <c r="C460" s="35"/>
      <c r="D460" s="35"/>
      <c r="E460" s="35"/>
    </row>
    <row r="461" spans="2:5" x14ac:dyDescent="0.2">
      <c r="B461" s="35"/>
      <c r="C461" s="35"/>
      <c r="D461" s="35"/>
      <c r="E461" s="35"/>
    </row>
    <row r="462" spans="2:5" x14ac:dyDescent="0.2">
      <c r="B462" s="35"/>
      <c r="C462" s="35"/>
      <c r="D462" s="35"/>
      <c r="E462" s="35"/>
    </row>
    <row r="463" spans="2:5" x14ac:dyDescent="0.2">
      <c r="B463" s="35"/>
      <c r="C463" s="35"/>
      <c r="D463" s="35"/>
      <c r="E463" s="35"/>
    </row>
    <row r="464" spans="2:5" x14ac:dyDescent="0.2">
      <c r="B464" s="35"/>
      <c r="C464" s="35"/>
      <c r="D464" s="35"/>
      <c r="E464" s="35"/>
    </row>
    <row r="465" spans="2:5" x14ac:dyDescent="0.2">
      <c r="B465" s="35"/>
      <c r="C465" s="35"/>
      <c r="D465" s="35"/>
      <c r="E465" s="35"/>
    </row>
    <row r="466" spans="2:5" x14ac:dyDescent="0.2">
      <c r="B466" s="35"/>
      <c r="C466" s="35"/>
      <c r="D466" s="35"/>
      <c r="E466" s="35"/>
    </row>
    <row r="467" spans="2:5" x14ac:dyDescent="0.2">
      <c r="B467" s="35"/>
      <c r="C467" s="35"/>
      <c r="D467" s="35"/>
      <c r="E467" s="35"/>
    </row>
    <row r="468" spans="2:5" x14ac:dyDescent="0.2">
      <c r="B468" s="35"/>
      <c r="C468" s="35"/>
      <c r="D468" s="35"/>
      <c r="E468" s="35"/>
    </row>
    <row r="469" spans="2:5" x14ac:dyDescent="0.2">
      <c r="B469" s="35"/>
      <c r="C469" s="35"/>
      <c r="D469" s="35"/>
      <c r="E469" s="35"/>
    </row>
    <row r="470" spans="2:5" x14ac:dyDescent="0.2">
      <c r="B470" s="35"/>
      <c r="C470" s="35"/>
      <c r="D470" s="35"/>
      <c r="E470" s="35"/>
    </row>
    <row r="471" spans="2:5" x14ac:dyDescent="0.2">
      <c r="B471" s="35"/>
      <c r="C471" s="35"/>
      <c r="D471" s="35"/>
      <c r="E471" s="35"/>
    </row>
    <row r="472" spans="2:5" x14ac:dyDescent="0.2">
      <c r="B472" s="35"/>
      <c r="C472" s="35"/>
      <c r="D472" s="35"/>
      <c r="E472" s="35"/>
    </row>
    <row r="473" spans="2:5" x14ac:dyDescent="0.2">
      <c r="B473" s="35"/>
      <c r="C473" s="35"/>
      <c r="D473" s="35"/>
      <c r="E473" s="35"/>
    </row>
    <row r="474" spans="2:5" x14ac:dyDescent="0.2">
      <c r="B474" s="35"/>
      <c r="C474" s="35"/>
      <c r="D474" s="35"/>
      <c r="E474" s="35"/>
    </row>
    <row r="475" spans="2:5" x14ac:dyDescent="0.2">
      <c r="B475" s="35"/>
      <c r="C475" s="35"/>
      <c r="D475" s="35"/>
      <c r="E475" s="35"/>
    </row>
    <row r="476" spans="2:5" x14ac:dyDescent="0.2">
      <c r="B476" s="35"/>
      <c r="C476" s="35"/>
      <c r="D476" s="35"/>
      <c r="E476" s="35"/>
    </row>
    <row r="477" spans="2:5" x14ac:dyDescent="0.2">
      <c r="B477" s="35"/>
      <c r="C477" s="35"/>
      <c r="D477" s="35"/>
      <c r="E477" s="35"/>
    </row>
    <row r="478" spans="2:5" x14ac:dyDescent="0.2">
      <c r="B478" s="35"/>
      <c r="C478" s="35"/>
      <c r="D478" s="35"/>
      <c r="E478" s="35"/>
    </row>
    <row r="479" spans="2:5" x14ac:dyDescent="0.2">
      <c r="B479" s="35"/>
      <c r="C479" s="35"/>
      <c r="D479" s="35"/>
      <c r="E479" s="35"/>
    </row>
    <row r="480" spans="2:5" x14ac:dyDescent="0.2">
      <c r="B480" s="35"/>
      <c r="C480" s="35"/>
      <c r="D480" s="35"/>
      <c r="E480" s="35"/>
    </row>
    <row r="481" spans="2:5" x14ac:dyDescent="0.2">
      <c r="B481" s="35"/>
      <c r="C481" s="35"/>
      <c r="D481" s="35"/>
      <c r="E481" s="35"/>
    </row>
    <row r="482" spans="2:5" x14ac:dyDescent="0.2">
      <c r="B482" s="35"/>
      <c r="C482" s="35"/>
      <c r="D482" s="35"/>
      <c r="E482" s="35"/>
    </row>
    <row r="483" spans="2:5" x14ac:dyDescent="0.2">
      <c r="B483" s="35"/>
      <c r="C483" s="35"/>
      <c r="D483" s="35"/>
      <c r="E483" s="35"/>
    </row>
    <row r="484" spans="2:5" x14ac:dyDescent="0.2">
      <c r="B484" s="35"/>
      <c r="C484" s="35"/>
      <c r="D484" s="35"/>
      <c r="E484" s="35"/>
    </row>
    <row r="485" spans="2:5" x14ac:dyDescent="0.2">
      <c r="B485" s="35"/>
      <c r="C485" s="35"/>
      <c r="D485" s="35"/>
      <c r="E485" s="35"/>
    </row>
    <row r="486" spans="2:5" x14ac:dyDescent="0.2">
      <c r="B486" s="35"/>
      <c r="C486" s="35"/>
      <c r="D486" s="35"/>
      <c r="E486" s="35"/>
    </row>
    <row r="487" spans="2:5" x14ac:dyDescent="0.2">
      <c r="B487" s="35"/>
      <c r="C487" s="35"/>
      <c r="D487" s="35"/>
      <c r="E487" s="35"/>
    </row>
    <row r="488" spans="2:5" x14ac:dyDescent="0.2">
      <c r="B488" s="35"/>
      <c r="C488" s="35"/>
      <c r="D488" s="35"/>
      <c r="E488" s="35"/>
    </row>
    <row r="489" spans="2:5" x14ac:dyDescent="0.2">
      <c r="B489" s="35"/>
      <c r="C489" s="35"/>
      <c r="D489" s="35"/>
      <c r="E489" s="35"/>
    </row>
    <row r="490" spans="2:5" x14ac:dyDescent="0.2">
      <c r="B490" s="35"/>
      <c r="C490" s="35"/>
      <c r="D490" s="35"/>
      <c r="E490" s="35"/>
    </row>
    <row r="491" spans="2:5" x14ac:dyDescent="0.2">
      <c r="B491" s="35"/>
      <c r="C491" s="35"/>
      <c r="D491" s="35"/>
      <c r="E491" s="35"/>
    </row>
    <row r="492" spans="2:5" x14ac:dyDescent="0.2">
      <c r="B492" s="35"/>
      <c r="C492" s="35"/>
      <c r="D492" s="35"/>
      <c r="E492" s="35"/>
    </row>
    <row r="493" spans="2:5" x14ac:dyDescent="0.2">
      <c r="B493" s="35"/>
      <c r="C493" s="35"/>
      <c r="D493" s="35"/>
      <c r="E493" s="35"/>
    </row>
    <row r="494" spans="2:5" x14ac:dyDescent="0.2">
      <c r="B494" s="35"/>
      <c r="C494" s="35"/>
      <c r="D494" s="35"/>
      <c r="E494" s="35"/>
    </row>
    <row r="495" spans="2:5" x14ac:dyDescent="0.2">
      <c r="B495" s="35"/>
      <c r="C495" s="35"/>
      <c r="D495" s="35"/>
      <c r="E495" s="35"/>
    </row>
    <row r="496" spans="2:5" x14ac:dyDescent="0.2">
      <c r="B496" s="35"/>
      <c r="C496" s="35"/>
      <c r="D496" s="35"/>
      <c r="E496" s="35"/>
    </row>
    <row r="497" spans="2:5" x14ac:dyDescent="0.2">
      <c r="B497" s="35"/>
      <c r="C497" s="35"/>
      <c r="D497" s="35"/>
      <c r="E497" s="35"/>
    </row>
    <row r="498" spans="2:5" x14ac:dyDescent="0.2">
      <c r="B498" s="35"/>
      <c r="C498" s="35"/>
      <c r="D498" s="35"/>
      <c r="E498" s="35"/>
    </row>
    <row r="499" spans="2:5" x14ac:dyDescent="0.2">
      <c r="B499" s="35"/>
      <c r="C499" s="35"/>
      <c r="D499" s="35"/>
      <c r="E499" s="35"/>
    </row>
    <row r="500" spans="2:5" x14ac:dyDescent="0.2">
      <c r="B500" s="35"/>
      <c r="C500" s="35"/>
      <c r="D500" s="35"/>
      <c r="E500" s="35"/>
    </row>
    <row r="501" spans="2:5" x14ac:dyDescent="0.2">
      <c r="B501" s="35"/>
      <c r="C501" s="35"/>
      <c r="D501" s="35"/>
      <c r="E501" s="35"/>
    </row>
    <row r="502" spans="2:5" x14ac:dyDescent="0.2">
      <c r="B502" s="35"/>
      <c r="C502" s="35"/>
      <c r="D502" s="35"/>
      <c r="E502" s="35"/>
    </row>
    <row r="503" spans="2:5" x14ac:dyDescent="0.2">
      <c r="B503" s="35"/>
      <c r="C503" s="35"/>
      <c r="D503" s="35"/>
      <c r="E503" s="35"/>
    </row>
    <row r="504" spans="2:5" x14ac:dyDescent="0.2">
      <c r="B504" s="35"/>
      <c r="C504" s="35"/>
      <c r="D504" s="35"/>
      <c r="E504" s="35"/>
    </row>
    <row r="505" spans="2:5" x14ac:dyDescent="0.2">
      <c r="B505" s="35"/>
      <c r="C505" s="35"/>
      <c r="D505" s="35"/>
      <c r="E505" s="35"/>
    </row>
    <row r="506" spans="2:5" x14ac:dyDescent="0.2">
      <c r="B506" s="35"/>
      <c r="C506" s="35"/>
      <c r="D506" s="35"/>
      <c r="E506" s="35"/>
    </row>
    <row r="507" spans="2:5" x14ac:dyDescent="0.2">
      <c r="B507" s="35"/>
      <c r="C507" s="35"/>
      <c r="D507" s="35"/>
      <c r="E507" s="35"/>
    </row>
    <row r="508" spans="2:5" x14ac:dyDescent="0.2">
      <c r="B508" s="35"/>
      <c r="C508" s="35"/>
      <c r="D508" s="35"/>
      <c r="E508" s="35"/>
    </row>
    <row r="509" spans="2:5" x14ac:dyDescent="0.2">
      <c r="B509" s="35"/>
      <c r="C509" s="35"/>
      <c r="D509" s="35"/>
      <c r="E509" s="35"/>
    </row>
    <row r="510" spans="2:5" x14ac:dyDescent="0.2">
      <c r="B510" s="35"/>
      <c r="C510" s="35"/>
      <c r="D510" s="35"/>
      <c r="E510" s="35"/>
    </row>
    <row r="511" spans="2:5" x14ac:dyDescent="0.2">
      <c r="B511" s="35"/>
      <c r="C511" s="35"/>
      <c r="D511" s="35"/>
      <c r="E511" s="35"/>
    </row>
    <row r="512" spans="2:5" x14ac:dyDescent="0.2">
      <c r="B512" s="35"/>
      <c r="C512" s="35"/>
      <c r="D512" s="35"/>
      <c r="E512" s="35"/>
    </row>
    <row r="513" spans="2:5" x14ac:dyDescent="0.2">
      <c r="B513" s="35"/>
      <c r="C513" s="35"/>
      <c r="D513" s="35"/>
      <c r="E513" s="35"/>
    </row>
    <row r="514" spans="2:5" x14ac:dyDescent="0.2">
      <c r="B514" s="35"/>
      <c r="C514" s="35"/>
      <c r="D514" s="35"/>
      <c r="E514" s="35"/>
    </row>
    <row r="515" spans="2:5" x14ac:dyDescent="0.2">
      <c r="B515" s="35"/>
      <c r="C515" s="35"/>
      <c r="D515" s="35"/>
      <c r="E515" s="35"/>
    </row>
    <row r="516" spans="2:5" x14ac:dyDescent="0.2">
      <c r="B516" s="35"/>
      <c r="C516" s="35"/>
      <c r="D516" s="35"/>
      <c r="E516" s="35"/>
    </row>
    <row r="517" spans="2:5" x14ac:dyDescent="0.2">
      <c r="B517" s="35"/>
      <c r="C517" s="35"/>
      <c r="D517" s="35"/>
      <c r="E517" s="35"/>
    </row>
    <row r="518" spans="2:5" x14ac:dyDescent="0.2">
      <c r="B518" s="35"/>
      <c r="C518" s="35"/>
      <c r="D518" s="35"/>
      <c r="E518" s="35"/>
    </row>
    <row r="519" spans="2:5" x14ac:dyDescent="0.2">
      <c r="B519" s="35"/>
      <c r="C519" s="35"/>
      <c r="D519" s="35"/>
      <c r="E519" s="35"/>
    </row>
    <row r="520" spans="2:5" x14ac:dyDescent="0.2">
      <c r="B520" s="35"/>
      <c r="C520" s="35"/>
      <c r="D520" s="35"/>
      <c r="E520" s="35"/>
    </row>
    <row r="521" spans="2:5" x14ac:dyDescent="0.2">
      <c r="B521" s="35"/>
      <c r="C521" s="35"/>
      <c r="D521" s="35"/>
      <c r="E521" s="35"/>
    </row>
    <row r="522" spans="2:5" x14ac:dyDescent="0.2">
      <c r="B522" s="35"/>
      <c r="C522" s="35"/>
      <c r="D522" s="35"/>
      <c r="E522" s="35"/>
    </row>
    <row r="523" spans="2:5" x14ac:dyDescent="0.2">
      <c r="B523" s="35"/>
      <c r="C523" s="35"/>
      <c r="D523" s="35"/>
      <c r="E523" s="35"/>
    </row>
    <row r="524" spans="2:5" x14ac:dyDescent="0.2">
      <c r="B524" s="35"/>
      <c r="C524" s="35"/>
      <c r="D524" s="35"/>
      <c r="E524" s="35"/>
    </row>
    <row r="525" spans="2:5" x14ac:dyDescent="0.2">
      <c r="B525" s="35"/>
      <c r="C525" s="35"/>
      <c r="D525" s="35"/>
      <c r="E525" s="35"/>
    </row>
    <row r="526" spans="2:5" x14ac:dyDescent="0.2">
      <c r="B526" s="35"/>
      <c r="C526" s="35"/>
      <c r="D526" s="35"/>
      <c r="E526" s="35"/>
    </row>
    <row r="527" spans="2:5" x14ac:dyDescent="0.2">
      <c r="B527" s="35"/>
      <c r="C527" s="35"/>
      <c r="D527" s="35"/>
      <c r="E527" s="35"/>
    </row>
    <row r="528" spans="2:5" x14ac:dyDescent="0.2">
      <c r="B528" s="35"/>
      <c r="C528" s="35"/>
      <c r="D528" s="35"/>
      <c r="E528" s="35"/>
    </row>
    <row r="529" spans="2:5" x14ac:dyDescent="0.2">
      <c r="B529" s="35"/>
      <c r="C529" s="35"/>
      <c r="D529" s="35"/>
      <c r="E529" s="35"/>
    </row>
    <row r="530" spans="2:5" x14ac:dyDescent="0.2">
      <c r="B530" s="35"/>
      <c r="C530" s="35"/>
      <c r="D530" s="35"/>
      <c r="E530" s="35"/>
    </row>
    <row r="531" spans="2:5" x14ac:dyDescent="0.2">
      <c r="B531" s="35"/>
      <c r="C531" s="35"/>
      <c r="D531" s="35"/>
      <c r="E531" s="35"/>
    </row>
    <row r="532" spans="2:5" x14ac:dyDescent="0.2">
      <c r="B532" s="35"/>
      <c r="C532" s="35"/>
      <c r="D532" s="35"/>
      <c r="E532" s="35"/>
    </row>
    <row r="533" spans="2:5" x14ac:dyDescent="0.2">
      <c r="B533" s="35"/>
      <c r="C533" s="35"/>
      <c r="D533" s="35"/>
      <c r="E533" s="35"/>
    </row>
    <row r="534" spans="2:5" x14ac:dyDescent="0.2">
      <c r="B534" s="35"/>
      <c r="C534" s="35"/>
      <c r="D534" s="35"/>
      <c r="E534" s="35"/>
    </row>
    <row r="535" spans="2:5" x14ac:dyDescent="0.2">
      <c r="B535" s="35"/>
      <c r="C535" s="35"/>
      <c r="D535" s="35"/>
      <c r="E535" s="35"/>
    </row>
    <row r="536" spans="2:5" x14ac:dyDescent="0.2">
      <c r="B536" s="35"/>
      <c r="C536" s="35"/>
      <c r="D536" s="35"/>
      <c r="E536" s="35"/>
    </row>
  </sheetData>
  <pageMargins left="0.31496062992125984" right="0.31496062992125984" top="0.74803149606299213" bottom="0.55118110236220474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Resultat- o balansräkning</vt:lpstr>
      <vt:lpstr>Tilläggsupplysningar</vt:lpstr>
      <vt:lpstr>Blad2</vt:lpstr>
      <vt:lpstr>'Resultat- o balansräkning'!Utskriftsområde</vt:lpstr>
      <vt:lpstr>'Resultat- o balansräkning'!Utskriftsrubriker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Raivo Parts</dc:creator>
  <cp:lastModifiedBy>Anita</cp:lastModifiedBy>
  <cp:lastPrinted>2023-01-24T17:14:06Z</cp:lastPrinted>
  <dcterms:created xsi:type="dcterms:W3CDTF">2006-01-16T12:54:23Z</dcterms:created>
  <dcterms:modified xsi:type="dcterms:W3CDTF">2023-01-24T17:14:10Z</dcterms:modified>
</cp:coreProperties>
</file>